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480" yWindow="60" windowWidth="29010" windowHeight="15840" activeTab="4"/>
  </bookViews>
  <sheets>
    <sheet name="Est. Summary" sheetId="2" r:id="rId1"/>
    <sheet name="Direct Labor" sheetId="4" r:id="rId2"/>
    <sheet name="Indirect Craft &amp; Staff" sheetId="3" r:id="rId3"/>
    <sheet name="Equipment &amp; Material" sheetId="5" r:id="rId4"/>
    <sheet name="Subcontractors" sheetId="6" r:id="rId5"/>
  </sheets>
  <definedNames>
    <definedName name="_xlnm._FilterDatabase" localSheetId="1" hidden="1">'Direct Labor'!$A$2:$J$14</definedName>
    <definedName name="_xlnm._FilterDatabase" localSheetId="0" hidden="1">'Est. Summary'!$A$2:$M$8</definedName>
    <definedName name="_xlnm.Print_Area" localSheetId="1">'Direct Labor'!$A$1:$J$16</definedName>
    <definedName name="_xlnm.Print_Area" localSheetId="3">'Equipment &amp; Material'!$A$1:$H$29</definedName>
    <definedName name="_xlnm.Print_Area" localSheetId="0">'Est. Summary'!$A$1:$Q$11</definedName>
    <definedName name="_xlnm.Print_Area" localSheetId="2">'Indirect Craft &amp; Staff'!$A$1:$J$31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Q3" i="2" s="1"/>
  <c r="A14" i="4"/>
  <c r="O3" i="2" s="1"/>
  <c r="H8" i="5"/>
  <c r="Q7" i="2" s="1"/>
  <c r="B29" i="3"/>
  <c r="C29" i="3"/>
  <c r="E29" i="3"/>
  <c r="C13" i="3"/>
  <c r="B13" i="3" l="1"/>
  <c r="F29" i="3"/>
  <c r="G29" i="3"/>
  <c r="Q5" i="2" s="1"/>
  <c r="D13" i="3"/>
  <c r="P4" i="2" s="1"/>
  <c r="E13" i="3"/>
  <c r="G13" i="3"/>
  <c r="Q4" i="2" s="1"/>
  <c r="F13" i="3"/>
  <c r="C10" i="6" l="1"/>
  <c r="B10" i="6"/>
  <c r="O8" i="2" s="1"/>
  <c r="O9" i="2" s="1"/>
  <c r="D27" i="5" l="1"/>
  <c r="Q6" i="2" s="1"/>
  <c r="B19" i="6" l="1"/>
  <c r="C19" i="6"/>
  <c r="D19" i="6"/>
  <c r="E19" i="6"/>
  <c r="F19" i="6"/>
  <c r="G19" i="6"/>
  <c r="P8" i="2" l="1"/>
  <c r="H19" i="6"/>
  <c r="Q8" i="2" s="1"/>
  <c r="D29" i="3" l="1"/>
  <c r="P5" i="2" s="1"/>
  <c r="P9" i="2" l="1"/>
  <c r="Q9" i="2" l="1"/>
</calcChain>
</file>

<file path=xl/sharedStrings.xml><?xml version="1.0" encoding="utf-8"?>
<sst xmlns="http://schemas.openxmlformats.org/spreadsheetml/2006/main" count="230" uniqueCount="132">
  <si>
    <t>Discipline</t>
  </si>
  <si>
    <t>SubDiscipline</t>
  </si>
  <si>
    <t>Contractor</t>
  </si>
  <si>
    <t>Area</t>
  </si>
  <si>
    <t>Drawing</t>
  </si>
  <si>
    <t>Quantity</t>
  </si>
  <si>
    <t>UOM</t>
  </si>
  <si>
    <t>CostType</t>
  </si>
  <si>
    <t>COJACode</t>
  </si>
  <si>
    <t>EstimatedCompWage</t>
  </si>
  <si>
    <t>Phase</t>
  </si>
  <si>
    <t>Piece</t>
  </si>
  <si>
    <t>Scope</t>
  </si>
  <si>
    <t>TaskCode</t>
  </si>
  <si>
    <t>WBS</t>
  </si>
  <si>
    <t>System</t>
  </si>
  <si>
    <t>Material</t>
  </si>
  <si>
    <t>Equipment</t>
  </si>
  <si>
    <t>Mechanical</t>
  </si>
  <si>
    <t>Inbound</t>
  </si>
  <si>
    <t>T001</t>
  </si>
  <si>
    <t>T002</t>
  </si>
  <si>
    <t>T003</t>
  </si>
  <si>
    <t>T004</t>
  </si>
  <si>
    <t>T008</t>
  </si>
  <si>
    <t>T009</t>
  </si>
  <si>
    <t>Structural</t>
  </si>
  <si>
    <t>PR-1</t>
  </si>
  <si>
    <t>T374</t>
  </si>
  <si>
    <t>T375</t>
  </si>
  <si>
    <t>T376</t>
  </si>
  <si>
    <t>T377</t>
  </si>
  <si>
    <t>RCI</t>
  </si>
  <si>
    <t>CHD2</t>
  </si>
  <si>
    <t>Estimate Task Description</t>
  </si>
  <si>
    <t>Craft</t>
  </si>
  <si>
    <t xml:space="preserve">Direct Labor </t>
  </si>
  <si>
    <t>Materials</t>
  </si>
  <si>
    <t>Subcontractors</t>
  </si>
  <si>
    <t>Staffing</t>
  </si>
  <si>
    <t>Indirect Craft</t>
  </si>
  <si>
    <t>Estimated Manhours</t>
  </si>
  <si>
    <t>Total Cost</t>
  </si>
  <si>
    <t>Total</t>
  </si>
  <si>
    <t>Total Est. Cost</t>
  </si>
  <si>
    <t>Total Dollars</t>
  </si>
  <si>
    <t>Duration</t>
  </si>
  <si>
    <t>Duration (Wks)</t>
  </si>
  <si>
    <t>Start Date</t>
  </si>
  <si>
    <t>Finish Date</t>
  </si>
  <si>
    <t>S.T. Mhrs</t>
  </si>
  <si>
    <t>OT Mhrs</t>
  </si>
  <si>
    <t>Total Mhrs</t>
  </si>
  <si>
    <t>Estimated Dollars</t>
  </si>
  <si>
    <t>S.T. Dollars</t>
  </si>
  <si>
    <t>OT Dollars</t>
  </si>
  <si>
    <t>Staff</t>
  </si>
  <si>
    <t>Qty</t>
  </si>
  <si>
    <t>Day(s)</t>
  </si>
  <si>
    <t>Week(s)</t>
  </si>
  <si>
    <t>Month(s)</t>
  </si>
  <si>
    <t>Indirect Craft Mhrs</t>
  </si>
  <si>
    <t>Staff Mhrs</t>
  </si>
  <si>
    <t>Indirect Craft Dollars</t>
  </si>
  <si>
    <t>Staff Dollars</t>
  </si>
  <si>
    <t>Material Dollars</t>
  </si>
  <si>
    <t>Equipment Dollars</t>
  </si>
  <si>
    <t>Schedule ID</t>
  </si>
  <si>
    <t>Schedule Activity</t>
  </si>
  <si>
    <t>Step/ Item</t>
  </si>
  <si>
    <t>Indirect Labor</t>
  </si>
  <si>
    <t xml:space="preserve">Total </t>
  </si>
  <si>
    <t>Company Owned Equipment Description</t>
  </si>
  <si>
    <t>3rd Party Equipment Description</t>
  </si>
  <si>
    <t>Total Est. Cost (Direct+Indirect+Equipment+Materials)</t>
  </si>
  <si>
    <t>Subcontracts - Direct Labor</t>
  </si>
  <si>
    <t>Subcontracts - Indirect Labor</t>
  </si>
  <si>
    <t>EA</t>
  </si>
  <si>
    <t>Pre Methane Monitoring</t>
  </si>
  <si>
    <t>Post Methane Monitoring</t>
  </si>
  <si>
    <t>A1010</t>
  </si>
  <si>
    <t>A1020</t>
  </si>
  <si>
    <t>Sites</t>
  </si>
  <si>
    <t>Measure Contamination of Groundwater / Surface Water</t>
  </si>
  <si>
    <t>A1030</t>
  </si>
  <si>
    <t>Measure and Track Water Contamination</t>
  </si>
  <si>
    <t>Water Technician</t>
  </si>
  <si>
    <t>Remediation Plans</t>
  </si>
  <si>
    <t>A1040</t>
  </si>
  <si>
    <t>Prepare Remediation Plans</t>
  </si>
  <si>
    <t>Environment Engineer</t>
  </si>
  <si>
    <t>Land Reclamation Plans</t>
  </si>
  <si>
    <t>A1050</t>
  </si>
  <si>
    <t>Prepare Land Reclamation Plans</t>
  </si>
  <si>
    <t>Civil Engineer</t>
  </si>
  <si>
    <t>Contaminated Material Disposal Plans</t>
  </si>
  <si>
    <t>Develop Contaminated Material Disposal Plans</t>
  </si>
  <si>
    <t>A1060</t>
  </si>
  <si>
    <t>Environmental Scientist</t>
  </si>
  <si>
    <t>Notify Landowner</t>
  </si>
  <si>
    <t>Notify Landowner for Access to site</t>
  </si>
  <si>
    <t>A1070</t>
  </si>
  <si>
    <t>Project Administrator</t>
  </si>
  <si>
    <t>Well Procedure Review</t>
  </si>
  <si>
    <t>A1080</t>
  </si>
  <si>
    <t>Support MSOGB with Review of Well Procedures</t>
  </si>
  <si>
    <t>Well Inspector</t>
  </si>
  <si>
    <t>P&amp;A Well Inspection</t>
  </si>
  <si>
    <t>Inspect Well P&amp;A Operations</t>
  </si>
  <si>
    <t xml:space="preserve">Provide Technical RFI Support </t>
  </si>
  <si>
    <t>Technical RFI Support</t>
  </si>
  <si>
    <t>Well SME</t>
  </si>
  <si>
    <t>Project Manager</t>
  </si>
  <si>
    <t>Project Controls Specialist</t>
  </si>
  <si>
    <t>Pickup Truck</t>
  </si>
  <si>
    <t>Surveyor</t>
  </si>
  <si>
    <t>Signs / Markers</t>
  </si>
  <si>
    <t>ABC Monitoring</t>
  </si>
  <si>
    <t>A1000</t>
  </si>
  <si>
    <t>A1005</t>
  </si>
  <si>
    <t>Estimated Direct Man-hours</t>
  </si>
  <si>
    <t>Estimated Indirect Man-hours</t>
  </si>
  <si>
    <t>Attachment H - Estimate Breakdown Template (Example) - Page 1</t>
  </si>
  <si>
    <t>Attachment H - Estimate Breakdown Template (Example) - Page 3</t>
  </si>
  <si>
    <t>Attachment H - Estimated Summary (Example)</t>
  </si>
  <si>
    <t>Attachment H - Estimate Breakdown Template (Example) - Page 2</t>
  </si>
  <si>
    <t>Attachment H - Direct Labor (Example)</t>
  </si>
  <si>
    <t>Attachment H - Indirect Craft/Staff (Example)</t>
  </si>
  <si>
    <t>Attachment H - Estimate Breakdown Template (Example) - Page 4</t>
  </si>
  <si>
    <t>Attachment H - Equipment &amp; Material (Example)</t>
  </si>
  <si>
    <t>Attachment H - Subcontractors (Example)</t>
  </si>
  <si>
    <t>Attachment H - Estimate Breakdown Template (Example) - Page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</si>
</sst>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1" fillId="2" borderId="1" xfId="0" applyFont="1" applyFill="1" applyBorder="1"/>
    <xf numFmtId="2" fontId="0" fillId="0" borderId="0" xfId="0" applyNumberFormat="1"/>
    <xf numFmtId="0" fontId="0" fillId="0" borderId="0" xfId="0" applyFill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44" fontId="0" fillId="0" borderId="1" xfId="2" applyFont="1" applyFill="1" applyBorder="1"/>
    <xf numFmtId="44" fontId="6" fillId="0" borderId="1" xfId="2" applyFont="1" applyBorder="1" applyAlignment="1">
      <alignment horizontal="center"/>
    </xf>
    <xf numFmtId="44" fontId="0" fillId="0" borderId="1" xfId="2" applyFont="1" applyBorder="1"/>
    <xf numFmtId="44" fontId="1" fillId="2" borderId="1" xfId="2" applyFont="1" applyFill="1" applyBorder="1" applyAlignment="1">
      <alignment horizontal="center"/>
    </xf>
    <xf numFmtId="44" fontId="0" fillId="0" borderId="0" xfId="2" applyFont="1"/>
    <xf numFmtId="9" fontId="0" fillId="0" borderId="1" xfId="3" applyFont="1" applyBorder="1"/>
    <xf numFmtId="44" fontId="6" fillId="0" borderId="1" xfId="0" applyNumberFormat="1" applyFont="1" applyBorder="1"/>
    <xf numFmtId="0" fontId="7" fillId="3" borderId="1" xfId="0" applyFont="1" applyFill="1" applyBorder="1" applyAlignment="1">
      <alignment vertical="top" wrapText="1"/>
    </xf>
    <xf numFmtId="1" fontId="0" fillId="0" borderId="1" xfId="0" applyNumberFormat="1" applyFill="1" applyBorder="1"/>
    <xf numFmtId="44" fontId="0" fillId="0" borderId="0" xfId="0" applyNumberFormat="1"/>
    <xf numFmtId="1" fontId="1" fillId="0" borderId="1" xfId="0" applyNumberFormat="1" applyFont="1" applyBorder="1" applyAlignment="1">
      <alignment horizontal="center"/>
    </xf>
    <xf numFmtId="44" fontId="1" fillId="0" borderId="1" xfId="2" applyFont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Border="1"/>
    <xf numFmtId="37" fontId="0" fillId="0" borderId="1" xfId="2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4" fontId="6" fillId="0" borderId="10" xfId="2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9" fontId="6" fillId="0" borderId="0" xfId="3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Font="1" applyBorder="1"/>
    <xf numFmtId="0" fontId="6" fillId="0" borderId="5" xfId="0" applyFont="1" applyBorder="1" applyAlignment="1">
      <alignment horizontal="right"/>
    </xf>
    <xf numFmtId="0" fontId="0" fillId="0" borderId="1" xfId="0" applyBorder="1" applyAlignment="1">
      <alignment horizontal="center"/>
    </xf>
    <xf numFmtId="44" fontId="0" fillId="0" borderId="10" xfId="2" applyFont="1" applyFill="1" applyBorder="1"/>
    <xf numFmtId="0" fontId="2" fillId="0" borderId="0" xfId="0" applyFont="1" applyFill="1" applyBorder="1" applyAlignment="1">
      <alignment horizontal="left"/>
    </xf>
    <xf numFmtId="44" fontId="0" fillId="0" borderId="10" xfId="2" applyFont="1" applyBorder="1"/>
    <xf numFmtId="1" fontId="0" fillId="4" borderId="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44" fontId="0" fillId="0" borderId="1" xfId="2" applyFont="1" applyFill="1" applyBorder="1"/>
    <xf numFmtId="0" fontId="8" fillId="3" borderId="1" xfId="0" applyFont="1" applyFill="1" applyBorder="1" applyAlignment="1">
      <alignment horizontal="left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0" fontId="8" fillId="3" borderId="1" xfId="0" applyFont="1" applyFill="1" applyBorder="1" applyAlignment="1">
      <alignment horizontal="left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7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44" fontId="6" fillId="0" borderId="1" xfId="2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right"/>
    </xf>
    <xf numFmtId="44" fontId="0" fillId="0" borderId="1" xfId="2" applyFont="1" applyBorder="1"/>
    <xf numFmtId="0" fontId="0" fillId="0" borderId="1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 3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view="pageBreakPreview" topLeftCell="N1" zoomScale="110" zoomScaleNormal="100" zoomScaleSheetLayoutView="110" workbookViewId="0">
      <selection activeCell="T19" sqref="T19"/>
    </sheetView>
  </sheetViews>
  <sheetFormatPr defaultColWidth="61.42578125" defaultRowHeight="15" x14ac:dyDescent="0.25"/>
  <cols>
    <col min="1" max="1" width="18.85546875" hidden="1" customWidth="1"/>
    <col min="2" max="2" width="21.85546875" hidden="1" customWidth="1"/>
    <col min="3" max="3" width="13.140625" hidden="1" customWidth="1"/>
    <col min="4" max="4" width="15.28515625" hidden="1" customWidth="1"/>
    <col min="5" max="5" width="13.85546875" hidden="1" customWidth="1"/>
    <col min="6" max="6" width="10.140625" hidden="1" customWidth="1"/>
    <col min="7" max="7" width="20.42578125" hidden="1" customWidth="1"/>
    <col min="8" max="8" width="11.5703125" hidden="1" customWidth="1"/>
    <col min="9" max="9" width="26.5703125" hidden="1" customWidth="1"/>
    <col min="10" max="10" width="8.5703125" hidden="1" customWidth="1"/>
    <col min="11" max="11" width="7.85546875" hidden="1" customWidth="1"/>
    <col min="12" max="12" width="11.42578125" style="3" hidden="1" customWidth="1"/>
    <col min="13" max="13" width="24.85546875" hidden="1" customWidth="1"/>
    <col min="14" max="14" width="23.140625" customWidth="1"/>
    <col min="15" max="15" width="16.28515625" customWidth="1"/>
    <col min="16" max="16" width="17.42578125" customWidth="1"/>
    <col min="17" max="17" width="18.42578125" customWidth="1"/>
    <col min="18" max="18" width="15.42578125" customWidth="1"/>
    <col min="19" max="19" width="9.42578125" customWidth="1"/>
  </cols>
  <sheetData>
    <row r="1" spans="1:17" s="94" customFormat="1" ht="18" x14ac:dyDescent="0.35">
      <c r="L1" s="3"/>
      <c r="N1" s="100" t="s">
        <v>124</v>
      </c>
      <c r="O1" s="100"/>
      <c r="P1" s="100"/>
      <c r="Q1" s="100"/>
    </row>
    <row r="2" spans="1:17" ht="42" x14ac:dyDescent="0.3">
      <c r="A2" s="1" t="s">
        <v>2</v>
      </c>
      <c r="B2" s="1" t="s">
        <v>0</v>
      </c>
      <c r="C2" s="1" t="s">
        <v>1</v>
      </c>
      <c r="D2" s="1" t="s">
        <v>7</v>
      </c>
      <c r="E2" s="1" t="s">
        <v>3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15</v>
      </c>
      <c r="L2" s="1" t="s">
        <v>13</v>
      </c>
      <c r="M2" s="1" t="s">
        <v>14</v>
      </c>
      <c r="N2" s="14"/>
      <c r="O2" s="12" t="s">
        <v>120</v>
      </c>
      <c r="P2" s="12" t="s">
        <v>121</v>
      </c>
      <c r="Q2" s="12" t="s">
        <v>44</v>
      </c>
    </row>
    <row r="3" spans="1:17" ht="21.95" customHeight="1" x14ac:dyDescent="0.25">
      <c r="A3" s="4" t="s">
        <v>32</v>
      </c>
      <c r="B3" s="4" t="s">
        <v>18</v>
      </c>
      <c r="C3" s="4"/>
      <c r="D3" s="4"/>
      <c r="E3" s="4" t="s">
        <v>33</v>
      </c>
      <c r="F3" s="4"/>
      <c r="G3" s="5">
        <v>48.6075605173734</v>
      </c>
      <c r="H3" s="4"/>
      <c r="I3" s="4" t="s">
        <v>19</v>
      </c>
      <c r="J3" s="4"/>
      <c r="K3" s="4"/>
      <c r="L3" s="4" t="s">
        <v>20</v>
      </c>
      <c r="M3" s="4"/>
      <c r="N3" s="13" t="s">
        <v>36</v>
      </c>
      <c r="O3" s="70">
        <f>'Direct Labor'!A14</f>
        <v>6340</v>
      </c>
      <c r="P3" s="70"/>
      <c r="Q3" s="49">
        <f>'Direct Labor'!B14</f>
        <v>834000</v>
      </c>
    </row>
    <row r="4" spans="1:17" ht="16.7" customHeight="1" x14ac:dyDescent="0.25">
      <c r="A4" s="4" t="s">
        <v>32</v>
      </c>
      <c r="B4" s="4" t="s">
        <v>18</v>
      </c>
      <c r="C4" s="4"/>
      <c r="D4" s="4"/>
      <c r="E4" s="4" t="s">
        <v>33</v>
      </c>
      <c r="F4" s="4"/>
      <c r="G4" s="5">
        <v>48.6075605173734</v>
      </c>
      <c r="H4" s="4"/>
      <c r="I4" s="4" t="s">
        <v>19</v>
      </c>
      <c r="J4" s="4"/>
      <c r="K4" s="4"/>
      <c r="L4" s="4" t="s">
        <v>21</v>
      </c>
      <c r="M4" s="4"/>
      <c r="N4" s="13" t="s">
        <v>40</v>
      </c>
      <c r="O4" s="70"/>
      <c r="P4" s="70">
        <f>'Indirect Craft &amp; Staff'!D13</f>
        <v>300</v>
      </c>
      <c r="Q4" s="49">
        <f>'Indirect Craft &amp; Staff'!G13</f>
        <v>16500</v>
      </c>
    </row>
    <row r="5" spans="1:17" ht="19.899999999999999" customHeight="1" x14ac:dyDescent="0.25">
      <c r="A5" s="4" t="s">
        <v>32</v>
      </c>
      <c r="B5" s="4" t="s">
        <v>18</v>
      </c>
      <c r="C5" s="4"/>
      <c r="D5" s="4"/>
      <c r="E5" s="4" t="s">
        <v>33</v>
      </c>
      <c r="F5" s="4"/>
      <c r="G5" s="5">
        <v>48.6075605173734</v>
      </c>
      <c r="H5" s="4"/>
      <c r="I5" s="4" t="s">
        <v>19</v>
      </c>
      <c r="J5" s="4"/>
      <c r="K5" s="4"/>
      <c r="L5" s="4" t="s">
        <v>22</v>
      </c>
      <c r="M5" s="4"/>
      <c r="N5" s="13" t="s">
        <v>39</v>
      </c>
      <c r="O5" s="71"/>
      <c r="P5" s="70">
        <f>'Indirect Craft &amp; Staff'!D29</f>
        <v>1175</v>
      </c>
      <c r="Q5" s="49">
        <f>'Indirect Craft &amp; Staff'!G29</f>
        <v>188000</v>
      </c>
    </row>
    <row r="6" spans="1:17" ht="19.7" customHeight="1" x14ac:dyDescent="0.25">
      <c r="A6" s="4" t="s">
        <v>32</v>
      </c>
      <c r="B6" s="4" t="s">
        <v>18</v>
      </c>
      <c r="C6" s="4"/>
      <c r="D6" s="4"/>
      <c r="E6" s="4" t="s">
        <v>33</v>
      </c>
      <c r="F6" s="4"/>
      <c r="G6" s="5">
        <v>65.913110042070002</v>
      </c>
      <c r="H6" s="4"/>
      <c r="I6" s="4" t="s">
        <v>19</v>
      </c>
      <c r="J6" s="4"/>
      <c r="K6" s="4"/>
      <c r="L6" s="4" t="s">
        <v>23</v>
      </c>
      <c r="M6" s="4"/>
      <c r="N6" s="13" t="s">
        <v>37</v>
      </c>
      <c r="O6" s="70"/>
      <c r="P6" s="70"/>
      <c r="Q6" s="49">
        <f>'Equipment &amp; Material'!D27</f>
        <v>9750</v>
      </c>
    </row>
    <row r="7" spans="1:17" ht="18" customHeight="1" x14ac:dyDescent="0.25">
      <c r="A7" s="4" t="s">
        <v>32</v>
      </c>
      <c r="B7" s="4" t="s">
        <v>18</v>
      </c>
      <c r="C7" s="4"/>
      <c r="D7" s="4"/>
      <c r="E7" s="4" t="s">
        <v>33</v>
      </c>
      <c r="F7" s="4"/>
      <c r="G7" s="5">
        <v>48.6075605173734</v>
      </c>
      <c r="H7" s="4"/>
      <c r="I7" s="4" t="s">
        <v>19</v>
      </c>
      <c r="J7" s="4"/>
      <c r="K7" s="4"/>
      <c r="L7" s="4" t="s">
        <v>24</v>
      </c>
      <c r="M7" s="4"/>
      <c r="N7" s="13" t="s">
        <v>17</v>
      </c>
      <c r="O7" s="70"/>
      <c r="P7" s="70"/>
      <c r="Q7" s="49">
        <f>'Equipment &amp; Material'!H8+'Equipment &amp; Material'!H16</f>
        <v>7500</v>
      </c>
    </row>
    <row r="8" spans="1:17" ht="16.7" customHeight="1" x14ac:dyDescent="0.25">
      <c r="A8" s="4" t="s">
        <v>32</v>
      </c>
      <c r="B8" s="4" t="s">
        <v>18</v>
      </c>
      <c r="C8" s="4"/>
      <c r="D8" s="4"/>
      <c r="E8" s="4" t="s">
        <v>33</v>
      </c>
      <c r="F8" s="4"/>
      <c r="G8" s="5">
        <v>48.6075605173734</v>
      </c>
      <c r="H8" s="4"/>
      <c r="I8" s="4" t="s">
        <v>19</v>
      </c>
      <c r="J8" s="4"/>
      <c r="K8" s="4"/>
      <c r="L8" s="4" t="s">
        <v>25</v>
      </c>
      <c r="M8" s="4"/>
      <c r="N8" s="13" t="s">
        <v>38</v>
      </c>
      <c r="O8" s="70">
        <f>Subcontractors!B10</f>
        <v>960</v>
      </c>
      <c r="P8" s="70">
        <f>Subcontractors!B19+Subcontractors!D19</f>
        <v>100</v>
      </c>
      <c r="Q8" s="49">
        <f>Subcontractors!H19</f>
        <v>24200</v>
      </c>
    </row>
    <row r="9" spans="1:17" x14ac:dyDescent="0.25">
      <c r="A9" s="4" t="s">
        <v>32</v>
      </c>
      <c r="B9" s="4" t="s">
        <v>26</v>
      </c>
      <c r="C9" s="4"/>
      <c r="D9" s="4"/>
      <c r="E9" s="4" t="s">
        <v>33</v>
      </c>
      <c r="F9" s="4"/>
      <c r="G9" s="5">
        <v>48.4944916706377</v>
      </c>
      <c r="H9" s="4"/>
      <c r="I9" s="4" t="s">
        <v>27</v>
      </c>
      <c r="J9" s="4"/>
      <c r="K9" s="4"/>
      <c r="L9" s="4" t="s">
        <v>28</v>
      </c>
      <c r="M9" s="4"/>
      <c r="N9" s="11" t="s">
        <v>43</v>
      </c>
      <c r="O9" s="48">
        <f>SUM(O3:O8)</f>
        <v>7300</v>
      </c>
      <c r="P9" s="48">
        <f>SUM(P3:P8)</f>
        <v>1575</v>
      </c>
      <c r="Q9" s="49">
        <f>SUM(Q3:Q8)</f>
        <v>1079950</v>
      </c>
    </row>
    <row r="10" spans="1:17" ht="14.45" x14ac:dyDescent="0.3">
      <c r="A10" s="4" t="s">
        <v>32</v>
      </c>
      <c r="B10" s="4" t="s">
        <v>26</v>
      </c>
      <c r="C10" s="4"/>
      <c r="D10" s="4"/>
      <c r="E10" s="4" t="s">
        <v>33</v>
      </c>
      <c r="F10" s="4"/>
      <c r="G10" s="5">
        <v>48.4944916706377</v>
      </c>
      <c r="H10" s="4"/>
      <c r="I10" s="4" t="s">
        <v>27</v>
      </c>
      <c r="J10" s="4"/>
      <c r="K10" s="4"/>
      <c r="L10" s="4" t="s">
        <v>29</v>
      </c>
      <c r="M10" s="4"/>
    </row>
    <row r="11" spans="1:17" ht="14.45" x14ac:dyDescent="0.3">
      <c r="A11" s="4" t="s">
        <v>32</v>
      </c>
      <c r="B11" s="4" t="s">
        <v>26</v>
      </c>
      <c r="C11" s="4"/>
      <c r="D11" s="4"/>
      <c r="E11" s="4" t="s">
        <v>33</v>
      </c>
      <c r="F11" s="4"/>
      <c r="G11" s="5">
        <v>48.4944916706377</v>
      </c>
      <c r="H11" s="4"/>
      <c r="I11" s="4" t="s">
        <v>27</v>
      </c>
      <c r="J11" s="4"/>
      <c r="K11" s="4"/>
      <c r="L11" s="4" t="s">
        <v>30</v>
      </c>
      <c r="M11" s="4"/>
      <c r="N11" s="101" t="s">
        <v>122</v>
      </c>
      <c r="O11" s="102"/>
      <c r="P11" s="102"/>
      <c r="Q11" s="102"/>
    </row>
    <row r="12" spans="1:17" ht="14.45" x14ac:dyDescent="0.3">
      <c r="A12" s="4" t="s">
        <v>32</v>
      </c>
      <c r="B12" s="4" t="s">
        <v>26</v>
      </c>
      <c r="C12" s="4"/>
      <c r="D12" s="4"/>
      <c r="E12" s="4" t="s">
        <v>33</v>
      </c>
      <c r="F12" s="4"/>
      <c r="G12" s="5">
        <v>48.4944916706377</v>
      </c>
      <c r="H12" s="4"/>
      <c r="I12" s="4" t="s">
        <v>27</v>
      </c>
      <c r="J12" s="4"/>
      <c r="K12" s="4"/>
      <c r="L12" s="4" t="s">
        <v>31</v>
      </c>
      <c r="M12" s="4"/>
    </row>
  </sheetData>
  <sortState ref="A2:S7">
    <sortCondition ref="L2:L7"/>
  </sortState>
  <mergeCells count="2">
    <mergeCell ref="N1:Q1"/>
    <mergeCell ref="N11:Q11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80" zoomScaleNormal="80" zoomScaleSheetLayoutView="80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10.140625" bestFit="1" customWidth="1"/>
    <col min="2" max="2" width="13" style="42" customWidth="1"/>
    <col min="5" max="5" width="49" customWidth="1"/>
    <col min="6" max="6" width="16.85546875" customWidth="1"/>
    <col min="7" max="7" width="16" customWidth="1"/>
    <col min="8" max="8" width="49.140625" bestFit="1" customWidth="1"/>
    <col min="9" max="9" width="22.140625" customWidth="1"/>
    <col min="10" max="10" width="24.85546875" bestFit="1" customWidth="1"/>
  </cols>
  <sheetData>
    <row r="1" spans="1:10" s="94" customFormat="1" ht="18" x14ac:dyDescent="0.35">
      <c r="A1" s="103" t="s">
        <v>126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45" x14ac:dyDescent="0.3">
      <c r="A2" s="8" t="s">
        <v>52</v>
      </c>
      <c r="B2" s="41" t="s">
        <v>45</v>
      </c>
      <c r="C2" s="9" t="s">
        <v>5</v>
      </c>
      <c r="D2" s="8" t="s">
        <v>6</v>
      </c>
      <c r="E2" s="8" t="s">
        <v>34</v>
      </c>
      <c r="F2" s="8" t="s">
        <v>4</v>
      </c>
      <c r="G2" s="8" t="s">
        <v>67</v>
      </c>
      <c r="H2" s="23" t="s">
        <v>68</v>
      </c>
      <c r="I2" s="8" t="s">
        <v>69</v>
      </c>
      <c r="J2" s="8" t="s">
        <v>35</v>
      </c>
    </row>
    <row r="3" spans="1:10" x14ac:dyDescent="0.25">
      <c r="A3" s="73">
        <v>300</v>
      </c>
      <c r="B3" s="76">
        <v>30000</v>
      </c>
      <c r="C3" s="73">
        <v>15</v>
      </c>
      <c r="D3" s="72" t="s">
        <v>82</v>
      </c>
      <c r="E3" s="75" t="s">
        <v>83</v>
      </c>
      <c r="F3" s="6"/>
      <c r="G3" s="6" t="s">
        <v>80</v>
      </c>
      <c r="H3" s="98" t="s">
        <v>85</v>
      </c>
      <c r="I3" s="72"/>
      <c r="J3" s="74" t="s">
        <v>86</v>
      </c>
    </row>
    <row r="4" spans="1:10" x14ac:dyDescent="0.25">
      <c r="A4" s="73">
        <v>1500</v>
      </c>
      <c r="B4" s="76">
        <v>200000</v>
      </c>
      <c r="C4" s="73">
        <v>50</v>
      </c>
      <c r="D4" s="72" t="s">
        <v>82</v>
      </c>
      <c r="E4" s="75" t="s">
        <v>87</v>
      </c>
      <c r="F4" s="6"/>
      <c r="G4" s="6" t="s">
        <v>81</v>
      </c>
      <c r="H4" s="72" t="s">
        <v>89</v>
      </c>
      <c r="I4" s="72"/>
      <c r="J4" s="74" t="s">
        <v>90</v>
      </c>
    </row>
    <row r="5" spans="1:10" x14ac:dyDescent="0.25">
      <c r="A5" s="73">
        <v>600</v>
      </c>
      <c r="B5" s="76">
        <v>85000</v>
      </c>
      <c r="C5" s="73">
        <v>20</v>
      </c>
      <c r="D5" s="72" t="s">
        <v>82</v>
      </c>
      <c r="E5" s="75" t="s">
        <v>91</v>
      </c>
      <c r="F5" s="6"/>
      <c r="G5" s="6" t="s">
        <v>84</v>
      </c>
      <c r="H5" s="72" t="s">
        <v>93</v>
      </c>
      <c r="I5" s="72"/>
      <c r="J5" s="74" t="s">
        <v>94</v>
      </c>
    </row>
    <row r="6" spans="1:10" x14ac:dyDescent="0.25">
      <c r="A6" s="73">
        <v>1000</v>
      </c>
      <c r="B6" s="76">
        <v>100000</v>
      </c>
      <c r="C6" s="73">
        <v>50</v>
      </c>
      <c r="D6" s="72" t="s">
        <v>82</v>
      </c>
      <c r="E6" s="75" t="s">
        <v>95</v>
      </c>
      <c r="F6" s="6"/>
      <c r="G6" s="6" t="s">
        <v>88</v>
      </c>
      <c r="H6" s="75" t="s">
        <v>96</v>
      </c>
      <c r="I6" s="72"/>
      <c r="J6" s="74" t="s">
        <v>98</v>
      </c>
    </row>
    <row r="7" spans="1:10" x14ac:dyDescent="0.25">
      <c r="A7" s="73">
        <v>360</v>
      </c>
      <c r="B7" s="76">
        <v>20000</v>
      </c>
      <c r="C7" s="73">
        <v>120</v>
      </c>
      <c r="D7" s="72" t="s">
        <v>82</v>
      </c>
      <c r="E7" s="75" t="s">
        <v>99</v>
      </c>
      <c r="F7" s="6"/>
      <c r="G7" s="6" t="s">
        <v>92</v>
      </c>
      <c r="H7" s="72" t="s">
        <v>100</v>
      </c>
      <c r="I7" s="72"/>
      <c r="J7" s="74" t="s">
        <v>102</v>
      </c>
    </row>
    <row r="8" spans="1:10" x14ac:dyDescent="0.25">
      <c r="A8" s="73">
        <v>80</v>
      </c>
      <c r="B8" s="76">
        <v>14000</v>
      </c>
      <c r="C8" s="73">
        <v>40</v>
      </c>
      <c r="D8" s="72" t="s">
        <v>82</v>
      </c>
      <c r="E8" s="75" t="s">
        <v>103</v>
      </c>
      <c r="F8" s="6"/>
      <c r="G8" s="6" t="s">
        <v>97</v>
      </c>
      <c r="H8" s="72" t="s">
        <v>105</v>
      </c>
      <c r="I8" s="72"/>
      <c r="J8" s="74" t="s">
        <v>106</v>
      </c>
    </row>
    <row r="9" spans="1:10" x14ac:dyDescent="0.25">
      <c r="A9" s="73">
        <v>2000</v>
      </c>
      <c r="B9" s="76">
        <v>300000</v>
      </c>
      <c r="C9" s="73">
        <v>50</v>
      </c>
      <c r="D9" s="72" t="s">
        <v>82</v>
      </c>
      <c r="E9" s="75" t="s">
        <v>107</v>
      </c>
      <c r="F9" s="6"/>
      <c r="G9" s="6" t="s">
        <v>101</v>
      </c>
      <c r="H9" s="72" t="s">
        <v>108</v>
      </c>
      <c r="I9" s="72"/>
      <c r="J9" s="74" t="s">
        <v>106</v>
      </c>
    </row>
    <row r="10" spans="1:10" x14ac:dyDescent="0.25">
      <c r="A10" s="73">
        <v>500</v>
      </c>
      <c r="B10" s="76">
        <v>85000</v>
      </c>
      <c r="C10" s="73">
        <v>50</v>
      </c>
      <c r="D10" s="72" t="s">
        <v>82</v>
      </c>
      <c r="E10" s="75" t="s">
        <v>110</v>
      </c>
      <c r="F10" s="6"/>
      <c r="G10" s="6" t="s">
        <v>104</v>
      </c>
      <c r="H10" s="72" t="s">
        <v>109</v>
      </c>
      <c r="I10" s="72"/>
      <c r="J10" s="74" t="s">
        <v>111</v>
      </c>
    </row>
    <row r="11" spans="1:10" x14ac:dyDescent="0.25">
      <c r="A11" s="5"/>
      <c r="B11" s="38"/>
      <c r="C11" s="5"/>
      <c r="D11" s="4"/>
      <c r="E11" s="7"/>
      <c r="F11" s="6"/>
      <c r="G11" s="6"/>
      <c r="H11" s="4"/>
      <c r="I11" s="4"/>
      <c r="J11" s="6"/>
    </row>
    <row r="12" spans="1:10" x14ac:dyDescent="0.25">
      <c r="A12" s="5"/>
      <c r="B12" s="38"/>
      <c r="C12" s="5"/>
      <c r="D12" s="4"/>
      <c r="E12" s="7"/>
      <c r="F12" s="6"/>
      <c r="G12" s="6"/>
      <c r="H12" s="4"/>
      <c r="I12" s="4"/>
      <c r="J12" s="6"/>
    </row>
    <row r="13" spans="1:10" ht="14.45" x14ac:dyDescent="0.3">
      <c r="A13" s="5"/>
      <c r="B13" s="38"/>
      <c r="C13" s="5"/>
      <c r="D13" s="4"/>
      <c r="E13" s="7"/>
      <c r="F13" s="6"/>
      <c r="G13" s="6"/>
      <c r="H13" s="4"/>
      <c r="I13" s="4"/>
      <c r="J13" s="6"/>
    </row>
    <row r="14" spans="1:10" ht="14.45" x14ac:dyDescent="0.3">
      <c r="A14" s="46">
        <f>SUM(A3:A13)</f>
        <v>6340</v>
      </c>
      <c r="B14" s="46">
        <f>SUM(B3:B13)</f>
        <v>834000</v>
      </c>
      <c r="C14" s="5"/>
      <c r="D14" s="4"/>
      <c r="E14" s="7"/>
      <c r="F14" s="6"/>
      <c r="G14" s="6"/>
      <c r="H14" s="4"/>
      <c r="I14" s="4"/>
      <c r="J14" s="6"/>
    </row>
    <row r="16" spans="1:10" ht="14.45" x14ac:dyDescent="0.3">
      <c r="A16" s="105" t="s">
        <v>125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" ht="14.45" x14ac:dyDescent="0.3">
      <c r="A17" s="2"/>
    </row>
  </sheetData>
  <mergeCells count="2">
    <mergeCell ref="A1:J1"/>
    <mergeCell ref="A16:J16"/>
  </mergeCells>
  <phoneticPr fontId="11" type="noConversion"/>
  <printOptions gridLines="1"/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="115" zoomScaleNormal="110" zoomScaleSheetLayoutView="115" workbookViewId="0">
      <selection activeCell="A31" sqref="A31:J31"/>
    </sheetView>
  </sheetViews>
  <sheetFormatPr defaultRowHeight="15" x14ac:dyDescent="0.25"/>
  <cols>
    <col min="1" max="1" width="40.42578125" customWidth="1"/>
    <col min="2" max="2" width="7.85546875" customWidth="1"/>
    <col min="3" max="3" width="6" customWidth="1"/>
    <col min="4" max="4" width="8.140625" customWidth="1"/>
    <col min="5" max="6" width="8.7109375" bestFit="1" customWidth="1"/>
    <col min="7" max="7" width="9.7109375" customWidth="1"/>
    <col min="8" max="8" width="7.85546875" customWidth="1"/>
    <col min="9" max="10" width="8.140625" bestFit="1" customWidth="1"/>
    <col min="11" max="11" width="6.42578125" customWidth="1"/>
    <col min="12" max="12" width="6.85546875" customWidth="1"/>
    <col min="13" max="13" width="6.5703125" customWidth="1"/>
    <col min="14" max="14" width="6.28515625" customWidth="1"/>
    <col min="15" max="15" width="7.5703125" customWidth="1"/>
    <col min="16" max="16" width="7.85546875" customWidth="1"/>
  </cols>
  <sheetData>
    <row r="1" spans="1:10" s="94" customFormat="1" ht="18" x14ac:dyDescent="0.35">
      <c r="A1" s="106" t="s">
        <v>127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45" x14ac:dyDescent="0.3">
      <c r="A2" s="109" t="s">
        <v>40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2.7" customHeight="1" x14ac:dyDescent="0.25">
      <c r="A3" s="111"/>
      <c r="B3" s="108" t="s">
        <v>41</v>
      </c>
      <c r="C3" s="108"/>
      <c r="D3" s="108"/>
      <c r="E3" s="108" t="s">
        <v>53</v>
      </c>
      <c r="F3" s="108"/>
      <c r="G3" s="108"/>
      <c r="H3" s="108" t="s">
        <v>46</v>
      </c>
      <c r="I3" s="108"/>
      <c r="J3" s="108"/>
    </row>
    <row r="4" spans="1:10" ht="31.35" customHeight="1" x14ac:dyDescent="0.25">
      <c r="A4" s="111"/>
      <c r="B4" s="15" t="s">
        <v>50</v>
      </c>
      <c r="C4" s="15" t="s">
        <v>51</v>
      </c>
      <c r="D4" s="15" t="s">
        <v>52</v>
      </c>
      <c r="E4" s="15" t="s">
        <v>54</v>
      </c>
      <c r="F4" s="15" t="s">
        <v>55</v>
      </c>
      <c r="G4" s="15" t="s">
        <v>45</v>
      </c>
      <c r="H4" s="15" t="s">
        <v>47</v>
      </c>
      <c r="I4" s="15" t="s">
        <v>48</v>
      </c>
      <c r="J4" s="15" t="s">
        <v>49</v>
      </c>
    </row>
    <row r="5" spans="1:10" x14ac:dyDescent="0.25">
      <c r="A5" s="77" t="s">
        <v>115</v>
      </c>
      <c r="B5" s="78">
        <v>240</v>
      </c>
      <c r="C5" s="78">
        <v>60</v>
      </c>
      <c r="D5" s="79">
        <v>300</v>
      </c>
      <c r="E5" s="81">
        <v>12000</v>
      </c>
      <c r="F5" s="81">
        <v>4500</v>
      </c>
      <c r="G5" s="80">
        <v>16500</v>
      </c>
      <c r="H5" s="78">
        <v>6</v>
      </c>
      <c r="I5" s="51">
        <v>45007</v>
      </c>
      <c r="J5" s="51">
        <v>45049</v>
      </c>
    </row>
    <row r="6" spans="1:10" x14ac:dyDescent="0.25">
      <c r="A6" s="77"/>
      <c r="B6" s="78"/>
      <c r="C6" s="78"/>
      <c r="D6" s="79"/>
      <c r="E6" s="81"/>
      <c r="F6" s="81"/>
      <c r="G6" s="80"/>
      <c r="H6" s="78"/>
      <c r="I6" s="51"/>
      <c r="J6" s="51"/>
    </row>
    <row r="7" spans="1:10" x14ac:dyDescent="0.25">
      <c r="A7" s="16"/>
      <c r="B7" s="17"/>
      <c r="C7" s="17"/>
      <c r="D7" s="18"/>
      <c r="E7" s="17"/>
      <c r="F7" s="17"/>
      <c r="G7" s="19"/>
      <c r="H7" s="17"/>
      <c r="I7" s="51"/>
      <c r="J7" s="51"/>
    </row>
    <row r="8" spans="1:10" x14ac:dyDescent="0.25">
      <c r="A8" s="16"/>
      <c r="B8" s="17"/>
      <c r="C8" s="17"/>
      <c r="D8" s="18"/>
      <c r="E8" s="44"/>
      <c r="F8" s="44"/>
      <c r="G8" s="19"/>
      <c r="H8" s="17"/>
      <c r="I8" s="51"/>
      <c r="J8" s="51"/>
    </row>
    <row r="9" spans="1:10" x14ac:dyDescent="0.25">
      <c r="A9" s="16"/>
      <c r="B9" s="17"/>
      <c r="C9" s="17"/>
      <c r="D9" s="18"/>
      <c r="E9" s="17"/>
      <c r="F9" s="17"/>
      <c r="G9" s="19"/>
      <c r="H9" s="17"/>
      <c r="I9" s="17"/>
      <c r="J9" s="17"/>
    </row>
    <row r="10" spans="1:10" x14ac:dyDescent="0.25">
      <c r="A10" s="16"/>
      <c r="B10" s="17"/>
      <c r="C10" s="17"/>
      <c r="D10" s="18"/>
      <c r="E10" s="17"/>
      <c r="F10" s="17"/>
      <c r="G10" s="19"/>
      <c r="H10" s="17"/>
      <c r="I10" s="17"/>
      <c r="J10" s="17"/>
    </row>
    <row r="11" spans="1:10" x14ac:dyDescent="0.25">
      <c r="A11" s="16"/>
      <c r="B11" s="17"/>
      <c r="C11" s="17"/>
      <c r="D11" s="18"/>
      <c r="E11" s="44"/>
      <c r="F11" s="17"/>
      <c r="G11" s="19"/>
      <c r="H11" s="17"/>
      <c r="I11" s="17"/>
      <c r="J11" s="17"/>
    </row>
    <row r="12" spans="1:10" x14ac:dyDescent="0.25">
      <c r="A12" s="16"/>
      <c r="B12" s="17"/>
      <c r="C12" s="17"/>
      <c r="D12" s="18"/>
      <c r="E12" s="17"/>
      <c r="F12" s="17"/>
      <c r="G12" s="19"/>
      <c r="H12" s="17"/>
      <c r="I12" s="17"/>
      <c r="J12" s="17"/>
    </row>
    <row r="13" spans="1:10" x14ac:dyDescent="0.25">
      <c r="A13" s="20" t="s">
        <v>43</v>
      </c>
      <c r="B13" s="18">
        <f>SUM(B5:B12)</f>
        <v>240</v>
      </c>
      <c r="C13" s="18">
        <f t="shared" ref="C13:G13" si="0">SUM(C5:C12)</f>
        <v>60</v>
      </c>
      <c r="D13" s="18">
        <f t="shared" si="0"/>
        <v>300</v>
      </c>
      <c r="E13" s="18">
        <f t="shared" si="0"/>
        <v>12000</v>
      </c>
      <c r="F13" s="18">
        <f t="shared" si="0"/>
        <v>4500</v>
      </c>
      <c r="G13" s="18">
        <f t="shared" si="0"/>
        <v>16500</v>
      </c>
      <c r="H13" s="18"/>
      <c r="I13" s="17"/>
      <c r="J13" s="17"/>
    </row>
    <row r="14" spans="1:10" x14ac:dyDescent="0.25">
      <c r="A14" s="33"/>
      <c r="B14" s="34"/>
      <c r="C14" s="34"/>
      <c r="D14" s="34"/>
      <c r="E14" s="35"/>
      <c r="F14" s="35"/>
      <c r="G14" s="35"/>
      <c r="H14" s="34"/>
      <c r="I14" s="36"/>
      <c r="J14" s="36"/>
    </row>
    <row r="15" spans="1:10" x14ac:dyDescent="0.25">
      <c r="A15" s="110" t="s">
        <v>56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x14ac:dyDescent="0.25">
      <c r="A16" s="107" t="s">
        <v>56</v>
      </c>
      <c r="B16" s="108" t="s">
        <v>41</v>
      </c>
      <c r="C16" s="108"/>
      <c r="D16" s="108"/>
      <c r="E16" s="108" t="s">
        <v>53</v>
      </c>
      <c r="F16" s="108"/>
      <c r="G16" s="108"/>
      <c r="H16" s="108" t="s">
        <v>46</v>
      </c>
      <c r="I16" s="108"/>
      <c r="J16" s="108"/>
    </row>
    <row r="17" spans="1:10" ht="22.5" x14ac:dyDescent="0.25">
      <c r="A17" s="107"/>
      <c r="B17" s="15" t="s">
        <v>50</v>
      </c>
      <c r="C17" s="15" t="s">
        <v>51</v>
      </c>
      <c r="D17" s="15" t="s">
        <v>52</v>
      </c>
      <c r="E17" s="15" t="s">
        <v>54</v>
      </c>
      <c r="F17" s="15" t="s">
        <v>55</v>
      </c>
      <c r="G17" s="15" t="s">
        <v>45</v>
      </c>
      <c r="H17" s="15" t="s">
        <v>47</v>
      </c>
      <c r="I17" s="15" t="s">
        <v>48</v>
      </c>
      <c r="J17" s="15" t="s">
        <v>49</v>
      </c>
    </row>
    <row r="18" spans="1:10" x14ac:dyDescent="0.25">
      <c r="A18" s="82" t="s">
        <v>112</v>
      </c>
      <c r="B18" s="83">
        <v>800</v>
      </c>
      <c r="C18" s="83"/>
      <c r="D18" s="84">
        <v>800</v>
      </c>
      <c r="E18" s="83">
        <v>140000</v>
      </c>
      <c r="F18" s="83"/>
      <c r="G18" s="85">
        <v>140000</v>
      </c>
      <c r="H18" s="83">
        <v>25</v>
      </c>
      <c r="I18" s="51">
        <v>44984</v>
      </c>
      <c r="J18" s="51">
        <v>45156</v>
      </c>
    </row>
    <row r="19" spans="1:10" x14ac:dyDescent="0.25">
      <c r="A19" s="82" t="s">
        <v>113</v>
      </c>
      <c r="B19" s="83">
        <v>375</v>
      </c>
      <c r="C19" s="83"/>
      <c r="D19" s="84">
        <v>375</v>
      </c>
      <c r="E19" s="83">
        <v>48000</v>
      </c>
      <c r="F19" s="83"/>
      <c r="G19" s="85">
        <v>48000</v>
      </c>
      <c r="H19" s="83">
        <v>25</v>
      </c>
      <c r="I19" s="51">
        <v>44984</v>
      </c>
      <c r="J19" s="51">
        <v>45156</v>
      </c>
    </row>
    <row r="20" spans="1:10" x14ac:dyDescent="0.25">
      <c r="A20" s="82"/>
      <c r="B20" s="83"/>
      <c r="C20" s="83"/>
      <c r="D20" s="84"/>
      <c r="E20" s="83"/>
      <c r="F20" s="83"/>
      <c r="G20" s="85"/>
      <c r="H20" s="83"/>
      <c r="I20" s="51"/>
      <c r="J20" s="51"/>
    </row>
    <row r="21" spans="1:10" x14ac:dyDescent="0.25">
      <c r="A21" s="82"/>
      <c r="B21" s="83"/>
      <c r="C21" s="83"/>
      <c r="D21" s="84"/>
      <c r="E21" s="83"/>
      <c r="F21" s="83"/>
      <c r="G21" s="85"/>
      <c r="H21" s="83"/>
      <c r="I21" s="51"/>
      <c r="J21" s="51"/>
    </row>
    <row r="22" spans="1:10" x14ac:dyDescent="0.25">
      <c r="A22" s="16"/>
      <c r="B22" s="17"/>
      <c r="C22" s="17"/>
      <c r="D22" s="18"/>
      <c r="E22" s="17"/>
      <c r="F22" s="17"/>
      <c r="G22" s="19"/>
      <c r="H22" s="17"/>
      <c r="I22" s="17"/>
      <c r="J22" s="17"/>
    </row>
    <row r="23" spans="1:10" x14ac:dyDescent="0.25">
      <c r="A23" s="16"/>
      <c r="B23" s="17"/>
      <c r="C23" s="17"/>
      <c r="D23" s="18"/>
      <c r="E23" s="17"/>
      <c r="F23" s="17"/>
      <c r="G23" s="19"/>
      <c r="H23" s="17"/>
      <c r="I23" s="17"/>
      <c r="J23" s="17"/>
    </row>
    <row r="24" spans="1:10" x14ac:dyDescent="0.25">
      <c r="A24" s="16"/>
      <c r="B24" s="17"/>
      <c r="C24" s="17"/>
      <c r="D24" s="18"/>
      <c r="E24" s="17"/>
      <c r="F24" s="17"/>
      <c r="G24" s="19"/>
      <c r="H24" s="17"/>
      <c r="I24" s="17"/>
      <c r="J24" s="17"/>
    </row>
    <row r="25" spans="1:10" x14ac:dyDescent="0.25">
      <c r="A25" s="16"/>
      <c r="B25" s="17"/>
      <c r="C25" s="17"/>
      <c r="D25" s="18"/>
      <c r="E25" s="17"/>
      <c r="F25" s="17"/>
      <c r="G25" s="19"/>
      <c r="H25" s="17"/>
      <c r="I25" s="17"/>
      <c r="J25" s="17"/>
    </row>
    <row r="26" spans="1:10" x14ac:dyDescent="0.25">
      <c r="A26" s="16"/>
      <c r="B26" s="17"/>
      <c r="C26" s="17"/>
      <c r="D26" s="18"/>
      <c r="E26" s="17"/>
      <c r="F26" s="17"/>
      <c r="G26" s="19"/>
      <c r="H26" s="17"/>
      <c r="I26" s="17"/>
      <c r="J26" s="17"/>
    </row>
    <row r="27" spans="1:10" x14ac:dyDescent="0.25">
      <c r="A27" s="16"/>
      <c r="B27" s="17"/>
      <c r="C27" s="17"/>
      <c r="D27" s="18"/>
      <c r="E27" s="17"/>
      <c r="F27" s="17"/>
      <c r="G27" s="19"/>
      <c r="H27" s="17"/>
      <c r="I27" s="17"/>
      <c r="J27" s="17"/>
    </row>
    <row r="28" spans="1:10" x14ac:dyDescent="0.25">
      <c r="A28" s="16"/>
      <c r="B28" s="17"/>
      <c r="C28" s="17"/>
      <c r="D28" s="18"/>
      <c r="E28" s="17"/>
      <c r="F28" s="17"/>
      <c r="G28" s="19"/>
      <c r="H28" s="17"/>
      <c r="I28" s="17"/>
      <c r="J28" s="17"/>
    </row>
    <row r="29" spans="1:10" x14ac:dyDescent="0.25">
      <c r="A29" s="20" t="s">
        <v>43</v>
      </c>
      <c r="B29" s="21">
        <f t="shared" ref="B29:C29" si="1">SUM(B18:B28)</f>
        <v>1175</v>
      </c>
      <c r="C29" s="21">
        <f t="shared" si="1"/>
        <v>0</v>
      </c>
      <c r="D29" s="21">
        <f>SUM(D18:D28)</f>
        <v>1175</v>
      </c>
      <c r="E29" s="21">
        <f t="shared" ref="E29:G29" si="2">SUM(E18:E28)</f>
        <v>188000</v>
      </c>
      <c r="F29" s="21">
        <f t="shared" si="2"/>
        <v>0</v>
      </c>
      <c r="G29" s="21">
        <f t="shared" si="2"/>
        <v>188000</v>
      </c>
      <c r="H29" s="21"/>
      <c r="I29" s="22"/>
      <c r="J29" s="22"/>
    </row>
    <row r="31" spans="1:10" ht="14.65" customHeight="1" x14ac:dyDescent="0.3">
      <c r="A31" s="105" t="s">
        <v>123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25.35" customHeight="1" x14ac:dyDescent="0.3"/>
    <row r="46" ht="37.700000000000003" customHeight="1" x14ac:dyDescent="0.25"/>
    <row r="58" spans="18:23" ht="14.65" customHeight="1" x14ac:dyDescent="0.25"/>
    <row r="59" spans="18:23" ht="32.65" customHeight="1" x14ac:dyDescent="0.25">
      <c r="R59" s="28"/>
      <c r="S59" s="28"/>
      <c r="T59" s="28"/>
      <c r="U59" s="28"/>
      <c r="V59" s="28"/>
      <c r="W59" s="29"/>
    </row>
    <row r="60" spans="18:23" x14ac:dyDescent="0.25">
      <c r="R60" s="31"/>
      <c r="S60" s="31"/>
      <c r="T60" s="29"/>
      <c r="U60" s="29"/>
      <c r="V60" s="31"/>
      <c r="W60" s="29"/>
    </row>
    <row r="61" spans="18:23" x14ac:dyDescent="0.25">
      <c r="R61" s="31"/>
      <c r="S61" s="31"/>
      <c r="T61" s="29"/>
      <c r="U61" s="29"/>
      <c r="V61" s="31"/>
      <c r="W61" s="29"/>
    </row>
    <row r="62" spans="18:23" x14ac:dyDescent="0.25">
      <c r="R62" s="31"/>
      <c r="S62" s="31"/>
      <c r="T62" s="29"/>
      <c r="U62" s="29"/>
      <c r="V62" s="31"/>
      <c r="W62" s="29"/>
    </row>
    <row r="63" spans="18:23" x14ac:dyDescent="0.25">
      <c r="R63" s="31"/>
      <c r="S63" s="31"/>
      <c r="T63" s="29"/>
      <c r="U63" s="29"/>
      <c r="V63" s="31"/>
      <c r="W63" s="29"/>
    </row>
    <row r="64" spans="18:23" x14ac:dyDescent="0.25">
      <c r="R64" s="31"/>
      <c r="S64" s="31"/>
      <c r="T64" s="29"/>
      <c r="U64" s="29"/>
      <c r="V64" s="31"/>
      <c r="W64" s="29"/>
    </row>
    <row r="65" spans="13:23" x14ac:dyDescent="0.25">
      <c r="R65" s="32"/>
      <c r="S65" s="31"/>
      <c r="T65" s="29"/>
      <c r="U65" s="29"/>
      <c r="V65" s="31"/>
      <c r="W65" s="29"/>
    </row>
    <row r="66" spans="13:23" x14ac:dyDescent="0.25">
      <c r="R66" s="32"/>
      <c r="S66" s="31"/>
      <c r="T66" s="29"/>
      <c r="U66" s="29"/>
      <c r="V66" s="31"/>
      <c r="W66" s="29"/>
    </row>
    <row r="67" spans="13:23" x14ac:dyDescent="0.25">
      <c r="M67" s="30"/>
      <c r="N67" s="30"/>
      <c r="O67" s="30"/>
      <c r="P67" s="29"/>
      <c r="Q67" s="32"/>
      <c r="R67" s="31"/>
      <c r="S67" s="31"/>
      <c r="T67" s="29"/>
      <c r="U67" s="29"/>
      <c r="V67" s="31"/>
      <c r="W67" s="29"/>
    </row>
    <row r="68" spans="13:23" x14ac:dyDescent="0.25">
      <c r="M68" s="30"/>
      <c r="N68" s="30"/>
      <c r="O68" s="30"/>
      <c r="P68" s="29"/>
      <c r="Q68" s="32"/>
      <c r="R68" s="31"/>
      <c r="S68" s="31"/>
      <c r="T68" s="29"/>
      <c r="U68" s="29"/>
      <c r="V68" s="31"/>
      <c r="W68" s="29"/>
    </row>
  </sheetData>
  <mergeCells count="12">
    <mergeCell ref="A1:J1"/>
    <mergeCell ref="A31:J31"/>
    <mergeCell ref="A16:A17"/>
    <mergeCell ref="B16:D16"/>
    <mergeCell ref="E16:G16"/>
    <mergeCell ref="H16:J16"/>
    <mergeCell ref="A2:J2"/>
    <mergeCell ref="A15:J15"/>
    <mergeCell ref="A3:A4"/>
    <mergeCell ref="B3:D3"/>
    <mergeCell ref="E3:G3"/>
    <mergeCell ref="H3:J3"/>
  </mergeCells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Layout" zoomScaleNormal="100" zoomScaleSheetLayoutView="100" workbookViewId="0">
      <selection activeCell="H23" sqref="A1:P1048576"/>
    </sheetView>
  </sheetViews>
  <sheetFormatPr defaultRowHeight="15" x14ac:dyDescent="0.25"/>
  <cols>
    <col min="1" max="1" width="23.7109375" customWidth="1"/>
    <col min="3" max="3" width="11.5703125" bestFit="1" customWidth="1"/>
    <col min="4" max="4" width="18" bestFit="1" customWidth="1"/>
    <col min="5" max="5" width="11.5703125" bestFit="1" customWidth="1"/>
    <col min="6" max="7" width="11.5703125" customWidth="1"/>
    <col min="8" max="8" width="11.5703125" bestFit="1" customWidth="1"/>
    <col min="9" max="9" width="13.5703125" style="114" bestFit="1" customWidth="1"/>
    <col min="10" max="10" width="11.5703125" style="114" bestFit="1" customWidth="1"/>
    <col min="11" max="12" width="9.7109375" style="114" bestFit="1" customWidth="1"/>
    <col min="13" max="13" width="10.5703125" style="114" bestFit="1" customWidth="1"/>
    <col min="14" max="14" width="9.140625" style="114"/>
    <col min="15" max="15" width="13.5703125" style="114" bestFit="1" customWidth="1"/>
    <col min="16" max="16" width="11.5703125" style="114" bestFit="1" customWidth="1"/>
    <col min="17" max="18" width="10.5703125" bestFit="1" customWidth="1"/>
    <col min="19" max="19" width="11.5703125" bestFit="1" customWidth="1"/>
  </cols>
  <sheetData>
    <row r="1" spans="1:19" ht="15" customHeight="1" x14ac:dyDescent="0.3">
      <c r="A1" s="100" t="s">
        <v>129</v>
      </c>
      <c r="B1" s="118"/>
      <c r="C1" s="118"/>
      <c r="D1" s="118"/>
      <c r="E1" s="118"/>
      <c r="F1" s="118"/>
      <c r="G1" s="118"/>
      <c r="H1" s="118"/>
    </row>
    <row r="2" spans="1:19" x14ac:dyDescent="0.25">
      <c r="A2" s="112" t="s">
        <v>72</v>
      </c>
      <c r="B2" s="112" t="s">
        <v>57</v>
      </c>
      <c r="C2" s="115" t="s">
        <v>46</v>
      </c>
      <c r="D2" s="116"/>
      <c r="E2" s="116"/>
      <c r="F2" s="116"/>
      <c r="G2" s="117"/>
      <c r="H2" s="112" t="s">
        <v>42</v>
      </c>
    </row>
    <row r="3" spans="1:19" x14ac:dyDescent="0.25">
      <c r="A3" s="113"/>
      <c r="B3" s="113"/>
      <c r="C3" s="99" t="s">
        <v>58</v>
      </c>
      <c r="D3" s="99" t="s">
        <v>59</v>
      </c>
      <c r="E3" s="99" t="s">
        <v>60</v>
      </c>
      <c r="F3" s="99" t="s">
        <v>48</v>
      </c>
      <c r="G3" s="99" t="s">
        <v>49</v>
      </c>
      <c r="H3" s="113"/>
    </row>
    <row r="4" spans="1:19" x14ac:dyDescent="0.25">
      <c r="A4" s="99" t="s">
        <v>114</v>
      </c>
      <c r="B4" s="88">
        <v>2</v>
      </c>
      <c r="C4" s="88"/>
      <c r="D4" s="88"/>
      <c r="E4" s="88">
        <v>6</v>
      </c>
      <c r="F4" s="88"/>
      <c r="G4" s="88"/>
      <c r="H4" s="90">
        <v>7500</v>
      </c>
    </row>
    <row r="5" spans="1:19" x14ac:dyDescent="0.25">
      <c r="A5" s="86"/>
      <c r="B5" s="87"/>
      <c r="C5" s="53"/>
      <c r="D5" s="88"/>
      <c r="E5" s="88"/>
      <c r="F5" s="53"/>
      <c r="G5" s="53"/>
      <c r="H5" s="90"/>
    </row>
    <row r="6" spans="1:19" x14ac:dyDescent="0.25">
      <c r="A6" s="86"/>
      <c r="B6" s="87"/>
      <c r="C6" s="53"/>
      <c r="D6" s="88"/>
      <c r="E6" s="88"/>
      <c r="F6" s="53"/>
      <c r="G6" s="53"/>
      <c r="H6" s="90"/>
    </row>
    <row r="7" spans="1:19" x14ac:dyDescent="0.25">
      <c r="A7" s="86"/>
      <c r="B7" s="87"/>
      <c r="C7" s="53"/>
      <c r="D7" s="88"/>
      <c r="E7" s="88"/>
      <c r="F7" s="53"/>
      <c r="G7" s="53"/>
      <c r="H7" s="90"/>
    </row>
    <row r="8" spans="1:19" x14ac:dyDescent="0.25">
      <c r="A8" s="20" t="s">
        <v>43</v>
      </c>
      <c r="B8" s="10"/>
      <c r="C8" s="10"/>
      <c r="D8" s="10"/>
      <c r="E8" s="10"/>
      <c r="F8" s="10"/>
      <c r="G8" s="10"/>
      <c r="H8" s="89">
        <f>SUM(H2:H7)</f>
        <v>7500</v>
      </c>
    </row>
    <row r="9" spans="1:19" x14ac:dyDescent="0.25">
      <c r="A9" s="108" t="s">
        <v>73</v>
      </c>
      <c r="B9" s="112" t="s">
        <v>57</v>
      </c>
      <c r="C9" s="115" t="s">
        <v>46</v>
      </c>
      <c r="D9" s="116"/>
      <c r="E9" s="116"/>
      <c r="F9" s="116"/>
      <c r="G9" s="117"/>
      <c r="H9" s="112" t="s">
        <v>42</v>
      </c>
    </row>
    <row r="10" spans="1:19" x14ac:dyDescent="0.25">
      <c r="A10" s="108"/>
      <c r="B10" s="113"/>
      <c r="C10" s="54" t="s">
        <v>58</v>
      </c>
      <c r="D10" s="54" t="s">
        <v>59</v>
      </c>
      <c r="E10" s="54" t="s">
        <v>60</v>
      </c>
      <c r="F10" s="54" t="s">
        <v>48</v>
      </c>
      <c r="G10" s="54" t="s">
        <v>49</v>
      </c>
      <c r="H10" s="113"/>
    </row>
    <row r="11" spans="1:19" x14ac:dyDescent="0.25">
      <c r="A11" s="25"/>
      <c r="B11" s="26"/>
      <c r="C11" s="10"/>
      <c r="D11" s="10"/>
      <c r="E11" s="10"/>
      <c r="F11" s="10"/>
      <c r="G11" s="10"/>
      <c r="H11" s="10"/>
    </row>
    <row r="12" spans="1:19" x14ac:dyDescent="0.25">
      <c r="A12" s="25"/>
      <c r="B12" s="50"/>
      <c r="C12" s="38"/>
      <c r="D12" s="38"/>
      <c r="E12" s="38"/>
      <c r="F12" s="38"/>
      <c r="G12" s="38"/>
      <c r="H12" s="10"/>
    </row>
    <row r="13" spans="1:19" x14ac:dyDescent="0.25">
      <c r="A13" s="45"/>
      <c r="B13" s="26"/>
      <c r="C13" s="40"/>
      <c r="D13" s="38"/>
      <c r="E13" s="38"/>
      <c r="F13" s="38"/>
      <c r="G13" s="38"/>
      <c r="H13" s="10"/>
      <c r="S13" s="47"/>
    </row>
    <row r="14" spans="1:19" x14ac:dyDescent="0.25">
      <c r="A14" s="45"/>
      <c r="B14" s="26"/>
      <c r="C14" s="40"/>
      <c r="D14" s="38"/>
      <c r="E14" s="38"/>
      <c r="F14" s="38"/>
      <c r="G14" s="38"/>
      <c r="H14" s="10"/>
      <c r="Q14" s="47"/>
      <c r="R14" s="47"/>
      <c r="S14" s="47"/>
    </row>
    <row r="15" spans="1:19" x14ac:dyDescent="0.25">
      <c r="A15" s="45"/>
      <c r="B15" s="26"/>
      <c r="C15" s="40"/>
      <c r="D15" s="38"/>
      <c r="E15" s="38"/>
      <c r="F15" s="38"/>
      <c r="G15" s="38"/>
      <c r="H15" s="10"/>
      <c r="Q15" s="47"/>
      <c r="R15" s="47"/>
      <c r="S15" s="47"/>
    </row>
    <row r="16" spans="1:19" x14ac:dyDescent="0.25">
      <c r="A16" s="20" t="s">
        <v>43</v>
      </c>
      <c r="B16" s="10"/>
      <c r="C16" s="10"/>
      <c r="D16" s="10"/>
      <c r="E16" s="10"/>
      <c r="F16" s="10"/>
      <c r="G16" s="10"/>
      <c r="H16" s="10"/>
      <c r="Q16" s="47"/>
      <c r="R16" s="47"/>
      <c r="S16" s="47"/>
    </row>
    <row r="17" spans="1:8" x14ac:dyDescent="0.25">
      <c r="A17" s="33"/>
      <c r="B17" s="37"/>
      <c r="C17" s="37"/>
      <c r="D17" s="37"/>
      <c r="E17" s="37"/>
      <c r="F17" s="37"/>
      <c r="G17" s="37"/>
      <c r="H17" s="37"/>
    </row>
    <row r="19" spans="1:8" x14ac:dyDescent="0.25">
      <c r="A19" s="112" t="s">
        <v>16</v>
      </c>
      <c r="B19" s="112" t="s">
        <v>57</v>
      </c>
      <c r="C19" s="112" t="s">
        <v>6</v>
      </c>
      <c r="D19" s="112" t="s">
        <v>42</v>
      </c>
      <c r="E19" s="60"/>
      <c r="F19" s="55"/>
      <c r="G19" s="55"/>
      <c r="H19" s="56"/>
    </row>
    <row r="20" spans="1:8" x14ac:dyDescent="0.25">
      <c r="A20" s="113"/>
      <c r="B20" s="113"/>
      <c r="C20" s="113"/>
      <c r="D20" s="113"/>
      <c r="E20" s="60"/>
      <c r="F20" s="55"/>
      <c r="G20" s="55"/>
      <c r="H20" s="56"/>
    </row>
    <row r="21" spans="1:8" x14ac:dyDescent="0.25">
      <c r="A21" s="92" t="s">
        <v>116</v>
      </c>
      <c r="B21" s="91">
        <v>150</v>
      </c>
      <c r="C21" s="91" t="s">
        <v>77</v>
      </c>
      <c r="D21" s="93">
        <v>9750</v>
      </c>
      <c r="E21" s="57"/>
      <c r="F21" s="58"/>
      <c r="G21" s="58"/>
      <c r="H21" s="59"/>
    </row>
    <row r="22" spans="1:8" x14ac:dyDescent="0.25">
      <c r="A22" s="92"/>
      <c r="B22" s="91"/>
      <c r="C22" s="91"/>
      <c r="D22" s="93"/>
      <c r="E22" s="57"/>
      <c r="F22" s="58"/>
      <c r="G22" s="58"/>
      <c r="H22" s="59"/>
    </row>
    <row r="23" spans="1:8" x14ac:dyDescent="0.25">
      <c r="A23" s="92"/>
      <c r="B23" s="91"/>
      <c r="C23" s="91"/>
      <c r="D23" s="93"/>
      <c r="E23" s="57"/>
      <c r="F23" s="58"/>
      <c r="G23" s="58"/>
      <c r="H23" s="59"/>
    </row>
    <row r="24" spans="1:8" x14ac:dyDescent="0.25">
      <c r="A24" s="92"/>
      <c r="B24" s="91"/>
      <c r="C24" s="91"/>
      <c r="D24" s="93"/>
      <c r="E24" s="57"/>
      <c r="F24" s="58"/>
      <c r="G24" s="58"/>
      <c r="H24" s="59"/>
    </row>
    <row r="25" spans="1:8" x14ac:dyDescent="0.25">
      <c r="A25" s="92"/>
      <c r="B25" s="91"/>
      <c r="C25" s="91"/>
      <c r="D25" s="93"/>
      <c r="E25" s="57"/>
      <c r="F25" s="58"/>
      <c r="G25" s="58"/>
      <c r="H25" s="59"/>
    </row>
    <row r="26" spans="1:8" x14ac:dyDescent="0.25">
      <c r="A26" s="27"/>
      <c r="B26" s="26"/>
      <c r="C26" s="26"/>
      <c r="D26" s="39"/>
      <c r="E26" s="57"/>
      <c r="F26" s="58"/>
      <c r="G26" s="58"/>
      <c r="H26" s="59"/>
    </row>
    <row r="27" spans="1:8" x14ac:dyDescent="0.25">
      <c r="A27" s="20" t="s">
        <v>43</v>
      </c>
      <c r="B27" s="26"/>
      <c r="C27" s="26"/>
      <c r="D27" s="39">
        <f>SUM(D21:D26)</f>
        <v>9750</v>
      </c>
      <c r="E27" s="57"/>
      <c r="F27" s="58"/>
      <c r="G27" s="58"/>
      <c r="H27" s="58"/>
    </row>
    <row r="29" spans="1:8" ht="18.75" x14ac:dyDescent="0.3">
      <c r="A29" s="106" t="s">
        <v>128</v>
      </c>
      <c r="B29" s="106"/>
      <c r="C29" s="106"/>
      <c r="D29" s="106"/>
      <c r="E29" s="106"/>
      <c r="F29" s="106"/>
      <c r="G29" s="106"/>
      <c r="H29" s="106"/>
    </row>
  </sheetData>
  <mergeCells count="15">
    <mergeCell ref="H9:H10"/>
    <mergeCell ref="I1:P1048576"/>
    <mergeCell ref="D19:D20"/>
    <mergeCell ref="A29:H29"/>
    <mergeCell ref="H2:H3"/>
    <mergeCell ref="C2:G2"/>
    <mergeCell ref="B2:B3"/>
    <mergeCell ref="A2:A3"/>
    <mergeCell ref="A1:H1"/>
    <mergeCell ref="B19:B20"/>
    <mergeCell ref="C19:C20"/>
    <mergeCell ref="A19:A20"/>
    <mergeCell ref="A9:A10"/>
    <mergeCell ref="B9:B10"/>
    <mergeCell ref="C9:G9"/>
  </mergeCells>
  <printOptions gridLines="1"/>
  <pageMargins left="0.7" right="0.7" top="0.75" bottom="0.75" header="0.27374999999999999" footer="0.3"/>
  <pageSetup scale="45" orientation="portrait" r:id="rId1"/>
  <headerFooter>
    <oddHeader xml:space="preserve">&amp;L&amp;14
&amp;C&amp;14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="115" zoomScaleNormal="100" zoomScaleSheetLayoutView="115" workbookViewId="0">
      <selection activeCell="F27" sqref="F27"/>
    </sheetView>
  </sheetViews>
  <sheetFormatPr defaultRowHeight="15" x14ac:dyDescent="0.25"/>
  <cols>
    <col min="1" max="1" width="15.140625" customWidth="1"/>
    <col min="2" max="2" width="11.28515625" bestFit="1" customWidth="1"/>
    <col min="3" max="3" width="13.5703125" bestFit="1" customWidth="1"/>
    <col min="4" max="4" width="8.85546875" bestFit="1" customWidth="1"/>
    <col min="5" max="5" width="12.28515625" bestFit="1" customWidth="1"/>
    <col min="6" max="6" width="26" customWidth="1"/>
    <col min="7" max="7" width="13.42578125" bestFit="1" customWidth="1"/>
    <col min="8" max="8" width="19.42578125" customWidth="1"/>
    <col min="9" max="9" width="24" bestFit="1" customWidth="1"/>
    <col min="10" max="10" width="10.7109375" bestFit="1" customWidth="1"/>
    <col min="11" max="11" width="13.5703125" bestFit="1" customWidth="1"/>
    <col min="12" max="12" width="13.42578125" style="37" bestFit="1" customWidth="1"/>
    <col min="13" max="15" width="9.140625" style="37"/>
  </cols>
  <sheetData>
    <row r="1" spans="1:15" s="94" customFormat="1" ht="18" x14ac:dyDescent="0.35">
      <c r="A1" s="100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L1" s="37"/>
      <c r="M1" s="37"/>
      <c r="N1" s="37"/>
      <c r="O1" s="37"/>
    </row>
    <row r="2" spans="1:15" ht="14.45" x14ac:dyDescent="0.3">
      <c r="A2" s="120" t="s">
        <v>75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5" x14ac:dyDescent="0.25">
      <c r="A3" s="54" t="s">
        <v>38</v>
      </c>
      <c r="B3" s="54" t="s">
        <v>52</v>
      </c>
      <c r="C3" s="54" t="s">
        <v>45</v>
      </c>
      <c r="D3" s="54" t="s">
        <v>5</v>
      </c>
      <c r="E3" s="54" t="s">
        <v>6</v>
      </c>
      <c r="F3" s="54" t="s">
        <v>34</v>
      </c>
      <c r="G3" s="54" t="s">
        <v>4</v>
      </c>
      <c r="H3" s="54" t="s">
        <v>67</v>
      </c>
      <c r="I3" s="54" t="s">
        <v>68</v>
      </c>
      <c r="J3" s="54" t="s">
        <v>69</v>
      </c>
    </row>
    <row r="4" spans="1:15" x14ac:dyDescent="0.25">
      <c r="A4" s="95" t="s">
        <v>117</v>
      </c>
      <c r="B4" s="95">
        <v>480</v>
      </c>
      <c r="C4" s="97">
        <v>90000</v>
      </c>
      <c r="D4" s="95">
        <v>120</v>
      </c>
      <c r="E4" s="95" t="s">
        <v>82</v>
      </c>
      <c r="F4" s="94" t="s">
        <v>78</v>
      </c>
      <c r="G4" s="10"/>
      <c r="H4" s="10" t="s">
        <v>118</v>
      </c>
      <c r="I4" s="94" t="s">
        <v>78</v>
      </c>
      <c r="J4" s="10"/>
    </row>
    <row r="5" spans="1:15" x14ac:dyDescent="0.25">
      <c r="A5" s="10" t="s">
        <v>117</v>
      </c>
      <c r="B5" s="10">
        <v>480</v>
      </c>
      <c r="C5" s="97">
        <v>90000</v>
      </c>
      <c r="D5" s="10">
        <v>120</v>
      </c>
      <c r="E5" s="10" t="s">
        <v>82</v>
      </c>
      <c r="F5" s="10" t="s">
        <v>79</v>
      </c>
      <c r="G5" s="10"/>
      <c r="H5" s="10" t="s">
        <v>119</v>
      </c>
      <c r="I5" s="95" t="s">
        <v>79</v>
      </c>
      <c r="J5" s="10"/>
    </row>
    <row r="6" spans="1:1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5" x14ac:dyDescent="0.25">
      <c r="A10" s="96" t="s">
        <v>71</v>
      </c>
      <c r="B10" s="61">
        <f>SUM(B4:B6)</f>
        <v>960</v>
      </c>
      <c r="C10" s="97">
        <f>SUM(C4:C6)</f>
        <v>180000</v>
      </c>
      <c r="D10" s="61"/>
      <c r="E10" s="61"/>
      <c r="F10" s="61"/>
      <c r="G10" s="61"/>
      <c r="H10" s="61"/>
      <c r="I10" s="61"/>
      <c r="J10" s="61"/>
    </row>
    <row r="11" spans="1:15" x14ac:dyDescent="0.25">
      <c r="A11" s="65"/>
      <c r="B11" s="62"/>
      <c r="C11" s="62"/>
      <c r="D11" s="62"/>
      <c r="E11" s="63"/>
      <c r="F11" s="64"/>
      <c r="G11" s="64"/>
      <c r="H11" s="64"/>
      <c r="I11" s="64"/>
      <c r="J11" s="64"/>
    </row>
    <row r="12" spans="1:15" x14ac:dyDescent="0.25">
      <c r="A12" s="120" t="s">
        <v>76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66"/>
    </row>
    <row r="13" spans="1:15" x14ac:dyDescent="0.25">
      <c r="A13" s="108" t="s">
        <v>38</v>
      </c>
      <c r="B13" s="121" t="s">
        <v>70</v>
      </c>
      <c r="C13" s="121"/>
      <c r="D13" s="121"/>
      <c r="E13" s="122"/>
      <c r="F13" s="108" t="s">
        <v>66</v>
      </c>
      <c r="G13" s="108" t="s">
        <v>65</v>
      </c>
      <c r="H13" s="108" t="s">
        <v>74</v>
      </c>
      <c r="I13" s="108" t="s">
        <v>47</v>
      </c>
      <c r="J13" s="108" t="s">
        <v>48</v>
      </c>
      <c r="K13" s="108" t="s">
        <v>49</v>
      </c>
    </row>
    <row r="14" spans="1:15" ht="21" x14ac:dyDescent="0.25">
      <c r="A14" s="108"/>
      <c r="B14" s="24" t="s">
        <v>61</v>
      </c>
      <c r="C14" s="24" t="s">
        <v>63</v>
      </c>
      <c r="D14" s="24" t="s">
        <v>62</v>
      </c>
      <c r="E14" s="24" t="s">
        <v>64</v>
      </c>
      <c r="F14" s="108"/>
      <c r="G14" s="108"/>
      <c r="H14" s="108"/>
      <c r="I14" s="108"/>
      <c r="J14" s="108"/>
      <c r="K14" s="108"/>
    </row>
    <row r="15" spans="1:15" ht="13.5" customHeight="1" x14ac:dyDescent="0.25">
      <c r="A15" s="94" t="s">
        <v>117</v>
      </c>
      <c r="B15" s="95"/>
      <c r="C15" s="97"/>
      <c r="D15" s="95">
        <v>100</v>
      </c>
      <c r="E15" s="97">
        <v>13500</v>
      </c>
      <c r="F15" s="97">
        <v>8500</v>
      </c>
      <c r="G15" s="97">
        <v>2200</v>
      </c>
      <c r="H15" s="40">
        <v>24200</v>
      </c>
      <c r="I15" s="10">
        <v>12</v>
      </c>
      <c r="J15" s="43"/>
      <c r="K15" s="5"/>
      <c r="L15" s="67"/>
      <c r="M15" s="30"/>
      <c r="N15" s="29"/>
      <c r="O15" s="68"/>
    </row>
    <row r="16" spans="1:15" ht="13.5" customHeight="1" x14ac:dyDescent="0.25">
      <c r="A16" s="27"/>
      <c r="B16" s="52"/>
      <c r="C16" s="40"/>
      <c r="D16" s="10"/>
      <c r="E16" s="40"/>
      <c r="F16" s="40"/>
      <c r="G16" s="40"/>
      <c r="H16" s="40"/>
      <c r="I16" s="10"/>
      <c r="J16" s="43"/>
      <c r="K16" s="5"/>
      <c r="L16" s="67"/>
      <c r="M16" s="30"/>
      <c r="N16" s="29"/>
      <c r="O16" s="68"/>
    </row>
    <row r="17" spans="1:15" ht="13.5" customHeight="1" x14ac:dyDescent="0.25">
      <c r="A17" s="27"/>
      <c r="B17" s="10"/>
      <c r="C17" s="40"/>
      <c r="D17" s="10"/>
      <c r="E17" s="40"/>
      <c r="F17" s="40"/>
      <c r="G17" s="40"/>
      <c r="H17" s="40"/>
      <c r="I17" s="40"/>
      <c r="J17" s="43"/>
      <c r="K17" s="38"/>
      <c r="L17" s="67"/>
      <c r="M17" s="30"/>
      <c r="N17" s="29"/>
      <c r="O17" s="68"/>
    </row>
    <row r="18" spans="1:15" ht="13.5" customHeight="1" x14ac:dyDescent="0.25">
      <c r="A18" s="27"/>
      <c r="B18" s="10"/>
      <c r="C18" s="40"/>
      <c r="D18" s="10"/>
      <c r="E18" s="40"/>
      <c r="F18" s="40"/>
      <c r="G18" s="40"/>
      <c r="H18" s="40"/>
      <c r="I18" s="40"/>
      <c r="J18" s="43"/>
      <c r="K18" s="38"/>
      <c r="L18" s="67"/>
      <c r="M18" s="30"/>
      <c r="N18" s="29"/>
      <c r="O18" s="32"/>
    </row>
    <row r="19" spans="1:15" x14ac:dyDescent="0.25">
      <c r="A19" s="20" t="s">
        <v>43</v>
      </c>
      <c r="B19" s="10">
        <f t="shared" ref="B19:H19" si="0">SUM(B15:B18)</f>
        <v>0</v>
      </c>
      <c r="C19" s="40">
        <f t="shared" si="0"/>
        <v>0</v>
      </c>
      <c r="D19" s="10">
        <f t="shared" si="0"/>
        <v>100</v>
      </c>
      <c r="E19" s="40">
        <f t="shared" si="0"/>
        <v>13500</v>
      </c>
      <c r="F19" s="40">
        <f t="shared" si="0"/>
        <v>8500</v>
      </c>
      <c r="G19" s="40">
        <f t="shared" si="0"/>
        <v>2200</v>
      </c>
      <c r="H19" s="40">
        <f t="shared" si="0"/>
        <v>24200</v>
      </c>
      <c r="I19" s="40"/>
      <c r="J19" s="10"/>
      <c r="K19" s="40"/>
      <c r="L19" s="69"/>
      <c r="M19" s="30"/>
      <c r="N19" s="29"/>
      <c r="O19" s="32"/>
    </row>
    <row r="21" spans="1:15" ht="15.6" x14ac:dyDescent="0.3">
      <c r="A21" s="119" t="s">
        <v>131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</sheetData>
  <mergeCells count="12">
    <mergeCell ref="A1:J1"/>
    <mergeCell ref="A21:K21"/>
    <mergeCell ref="A2:J2"/>
    <mergeCell ref="J13:J14"/>
    <mergeCell ref="K13:K14"/>
    <mergeCell ref="F13:F14"/>
    <mergeCell ref="G13:G14"/>
    <mergeCell ref="H13:H14"/>
    <mergeCell ref="B13:E13"/>
    <mergeCell ref="A13:A14"/>
    <mergeCell ref="I13:I14"/>
    <mergeCell ref="A12:J12"/>
  </mergeCells>
  <printOptions gridLines="1"/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Est. Summary</vt:lpstr>
      <vt:lpstr>Direct Labor</vt:lpstr>
      <vt:lpstr>Indirect Craft &amp; Staff</vt:lpstr>
      <vt:lpstr>Equipment &amp; Material</vt:lpstr>
      <vt:lpstr>Subcontractors</vt:lpstr>
      <vt:lpstr>'Direct Labor'!Print_Area</vt:lpstr>
      <vt:lpstr>'Equipment &amp; Material'!Print_Area</vt:lpstr>
      <vt:lpstr>'Est. Summary'!Print_Area</vt:lpstr>
      <vt:lpstr>'Indirect Craft &amp; Staff'!Print_Area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Dianne Rayfield</cp:lastModifiedBy>
  <cp:lastPrinted>2023-02-09T19:55:30Z</cp:lastPrinted>
  <dcterms:created xsi:type="dcterms:W3CDTF">2016-10-25T03:53:17Z</dcterms:created>
  <dcterms:modified xsi:type="dcterms:W3CDTF">2023-04-25T16:44:51Z</dcterms:modified>
</cp:coreProperties>
</file>