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C:\Users\jackiedobro\Documents\MS contract\2019 Submission for 2020\"/>
    </mc:Choice>
  </mc:AlternateContent>
  <xr:revisionPtr revIDLastSave="0" documentId="13_ncr:1_{4A7210CC-D61F-462C-A6AB-FB6CB46443F1}" xr6:coauthVersionLast="45" xr6:coauthVersionMax="45" xr10:uidLastSave="{00000000-0000-0000-0000-000000000000}"/>
  <bookViews>
    <workbookView xWindow="-120" yWindow="-120" windowWidth="29040" windowHeight="15840" tabRatio="898" xr2:uid="{00000000-000D-0000-FFFF-FFFF00000000}"/>
  </bookViews>
  <sheets>
    <sheet name="FXR" sheetId="21" r:id="rId1"/>
    <sheet name="FXR Proximity" sheetId="28" r:id="rId2"/>
    <sheet name="FXA" sheetId="22" r:id="rId3"/>
    <sheet name="FXA Proximity" sheetId="29" r:id="rId4"/>
    <sheet name="FXM" sheetId="37" r:id="rId5"/>
    <sheet name="Coat Options" sheetId="2" r:id="rId6"/>
    <sheet name="Pant Options" sheetId="4" r:id="rId7"/>
    <sheet name="Suspenders" sheetId="19" r:id="rId8"/>
    <sheet name="Harness Options" sheetId="5" r:id="rId9"/>
    <sheet name="Chieftain TOs" sheetId="30" r:id="rId10"/>
    <sheet name="Chieftain Express" sheetId="41" r:id="rId11"/>
    <sheet name="EMS" sheetId="15" r:id="rId12"/>
    <sheet name="USAR" sheetId="16" r:id="rId13"/>
    <sheet name="Wildland" sheetId="44" r:id="rId14"/>
    <sheet name="TECGEN" sheetId="48" r:id="rId15"/>
    <sheet name="TG Coveralls and Options" sheetId="46" r:id="rId16"/>
    <sheet name="Interceptor Pkg" sheetId="53" r:id="rId17"/>
    <sheet name="Hoods" sheetId="49" r:id="rId18"/>
    <sheet name="Helmets" sheetId="50" r:id="rId19"/>
    <sheet name="Boots &amp; Gear Bags" sheetId="51" r:id="rId20"/>
    <sheet name="Gloves" sheetId="52" r:id="rId21"/>
  </sheets>
  <definedNames>
    <definedName name="_xlnm.Print_Area" localSheetId="19">'Boots &amp; Gear Bags'!$A$1:$D$49</definedName>
    <definedName name="_xlnm.Print_Area" localSheetId="10">'Chieftain Express'!$A$1:$J$63</definedName>
    <definedName name="_xlnm.Print_Area" localSheetId="9">'Chieftain TOs'!$A$1:$F$57</definedName>
    <definedName name="_xlnm.Print_Area" localSheetId="5">'Coat Options'!$A$1:$M$66</definedName>
    <definedName name="_xlnm.Print_Area" localSheetId="11">EMS!$A$1:$G$67</definedName>
    <definedName name="_xlnm.Print_Area" localSheetId="2">FXA!$A$1:$G$79</definedName>
    <definedName name="_xlnm.Print_Area" localSheetId="3">'FXA Proximity'!$A$1:$H$83</definedName>
    <definedName name="_xlnm.Print_Area" localSheetId="4">FXM!$A$1:$L$73</definedName>
    <definedName name="_xlnm.Print_Area" localSheetId="0">FXR!$A$1:$G$79</definedName>
    <definedName name="_xlnm.Print_Area" localSheetId="1">'FXR Proximity'!$A$1:$H$83</definedName>
    <definedName name="_xlnm.Print_Area" localSheetId="20">Gloves!$A$1:$D$34</definedName>
    <definedName name="_xlnm.Print_Area" localSheetId="8">'Harness Options'!$A$1:$F$51</definedName>
    <definedName name="_xlnm.Print_Area" localSheetId="18">Helmets!$A$1:$F$43</definedName>
    <definedName name="_xlnm.Print_Area" localSheetId="17">Hoods!$A$1:$F$69</definedName>
    <definedName name="_xlnm.Print_Area" localSheetId="16">'Interceptor Pkg'!$A$1:$K$10</definedName>
    <definedName name="_xlnm.Print_Area" localSheetId="6">'Pant Options'!$A$1:$H$47</definedName>
    <definedName name="_xlnm.Print_Area" localSheetId="7">Suspenders!$A$3:$I$45</definedName>
    <definedName name="_xlnm.Print_Area" localSheetId="14">TECGEN!$A$1:$H$59</definedName>
    <definedName name="_xlnm.Print_Area" localSheetId="15">'TG Coveralls and Options'!$A$1:$G$49</definedName>
    <definedName name="_xlnm.Print_Area" localSheetId="12">USAR!$A$1:$G$55</definedName>
    <definedName name="_xlnm.Print_Area" localSheetId="13">Wildland!$A$1:$N$62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4" i="37" l="1"/>
  <c r="F44" i="37"/>
  <c r="I43" i="37"/>
  <c r="F43" i="37"/>
  <c r="I42" i="37"/>
  <c r="F42" i="37"/>
  <c r="I41" i="37"/>
  <c r="F41" i="37"/>
  <c r="I40" i="37"/>
  <c r="F40" i="37"/>
  <c r="I37" i="37"/>
  <c r="F37" i="37"/>
  <c r="G36" i="37"/>
  <c r="I36" i="37" s="1"/>
  <c r="E36" i="37"/>
  <c r="F36" i="37" s="1"/>
  <c r="I35" i="37"/>
  <c r="F35" i="37"/>
  <c r="G34" i="37"/>
  <c r="I34" i="37" s="1"/>
  <c r="E34" i="37"/>
  <c r="F34" i="37" s="1"/>
  <c r="G33" i="37"/>
  <c r="I33" i="37" s="1"/>
  <c r="E33" i="37"/>
  <c r="F33" i="37" s="1"/>
  <c r="I32" i="37"/>
  <c r="F32" i="37"/>
  <c r="I31" i="37"/>
  <c r="F31" i="37"/>
  <c r="I30" i="37"/>
  <c r="F30" i="37"/>
  <c r="G29" i="37"/>
  <c r="I29" i="37" s="1"/>
  <c r="E29" i="37"/>
  <c r="F29" i="37" s="1"/>
  <c r="G28" i="37"/>
  <c r="I28" i="37" s="1"/>
  <c r="E28" i="37"/>
  <c r="F28" i="37" s="1"/>
  <c r="I27" i="37"/>
  <c r="F27" i="37"/>
  <c r="I24" i="37"/>
  <c r="G24" i="37" s="1"/>
  <c r="F24" i="37"/>
  <c r="I23" i="37"/>
  <c r="G23" i="37" s="1"/>
  <c r="F23" i="37"/>
  <c r="I22" i="37"/>
  <c r="G22" i="37" s="1"/>
  <c r="F22" i="37"/>
  <c r="H21" i="37"/>
  <c r="I21" i="37" s="1"/>
  <c r="G21" i="37" s="1"/>
  <c r="E21" i="37"/>
  <c r="F21" i="37" s="1"/>
  <c r="I20" i="37"/>
  <c r="G20" i="37" s="1"/>
  <c r="F20" i="37"/>
  <c r="I19" i="37"/>
  <c r="G19" i="37" s="1"/>
  <c r="F19" i="37"/>
  <c r="I18" i="37"/>
  <c r="G18" i="37" s="1"/>
  <c r="F18" i="37"/>
  <c r="H17" i="37"/>
  <c r="I17" i="37" s="1"/>
  <c r="G17" i="37" s="1"/>
  <c r="E17" i="37"/>
  <c r="F17" i="37" s="1"/>
  <c r="H16" i="37"/>
  <c r="I16" i="37" s="1"/>
  <c r="G16" i="37" s="1"/>
  <c r="E16" i="37"/>
  <c r="F16" i="37" s="1"/>
  <c r="G15" i="37"/>
  <c r="H14" i="37"/>
  <c r="I14" i="37" s="1"/>
  <c r="G14" i="37" s="1"/>
  <c r="E14" i="37"/>
  <c r="F14" i="37" s="1"/>
  <c r="H13" i="37"/>
  <c r="I13" i="37" s="1"/>
  <c r="G13" i="37" s="1"/>
  <c r="E13" i="37"/>
  <c r="F13" i="37" s="1"/>
  <c r="G12" i="37"/>
  <c r="I11" i="37"/>
  <c r="G11" i="37" s="1"/>
  <c r="F11" i="37"/>
  <c r="I10" i="37"/>
  <c r="G10" i="37"/>
  <c r="F10" i="37"/>
</calcChain>
</file>

<file path=xl/sharedStrings.xml><?xml version="1.0" encoding="utf-8"?>
<sst xmlns="http://schemas.openxmlformats.org/spreadsheetml/2006/main" count="2677" uniqueCount="1196">
  <si>
    <t>Outer Shell Fabric</t>
  </si>
  <si>
    <t>Color</t>
  </si>
  <si>
    <t>black</t>
  </si>
  <si>
    <t>gold</t>
  </si>
  <si>
    <t>28"</t>
  </si>
  <si>
    <t>32"</t>
  </si>
  <si>
    <t>35"</t>
  </si>
  <si>
    <t>Q</t>
  </si>
  <si>
    <t>B</t>
  </si>
  <si>
    <t>E</t>
  </si>
  <si>
    <t>S</t>
  </si>
  <si>
    <t>U</t>
  </si>
  <si>
    <t>Outer Shell</t>
  </si>
  <si>
    <t>Code</t>
  </si>
  <si>
    <t>Thermal Liner</t>
  </si>
  <si>
    <t>Moisture Barrier</t>
  </si>
  <si>
    <t>T</t>
  </si>
  <si>
    <t>F</t>
  </si>
  <si>
    <t>X</t>
  </si>
  <si>
    <t>Chest Pockets</t>
  </si>
  <si>
    <t>XP01</t>
  </si>
  <si>
    <t>XP02</t>
  </si>
  <si>
    <t>XP11</t>
  </si>
  <si>
    <t>XP12</t>
  </si>
  <si>
    <t>XP13</t>
  </si>
  <si>
    <t>XP14</t>
  </si>
  <si>
    <t>Mask Pocket with Zipper (ea.) (13x7x5")</t>
  </si>
  <si>
    <t>XP20</t>
  </si>
  <si>
    <t>XP30</t>
  </si>
  <si>
    <t>XP31</t>
  </si>
  <si>
    <t>XP34</t>
  </si>
  <si>
    <t>XP35</t>
  </si>
  <si>
    <t>XP54</t>
  </si>
  <si>
    <t>XP70</t>
  </si>
  <si>
    <t>Hand Pocket</t>
  </si>
  <si>
    <t>Chest Pocket</t>
  </si>
  <si>
    <t>Hand Pockets</t>
  </si>
  <si>
    <t>All Bellows include  KEVLAR® reinforcement bottom half of pocket</t>
  </si>
  <si>
    <t>XT00</t>
  </si>
  <si>
    <t>2" &amp; 3" Combo, NFPA</t>
  </si>
  <si>
    <t>NA</t>
  </si>
  <si>
    <t>XT01</t>
  </si>
  <si>
    <t>2" NFPA Standard</t>
  </si>
  <si>
    <t>XT02</t>
  </si>
  <si>
    <t>3" NFPA Standard</t>
  </si>
  <si>
    <t>XT06</t>
  </si>
  <si>
    <t>XT03</t>
  </si>
  <si>
    <t>3" NYC</t>
  </si>
  <si>
    <t>XT04</t>
  </si>
  <si>
    <t>3" High Visibility</t>
  </si>
  <si>
    <t>XT05</t>
  </si>
  <si>
    <t>3" Project Fires</t>
  </si>
  <si>
    <t>XM01</t>
  </si>
  <si>
    <t>XM02</t>
  </si>
  <si>
    <t>Long Kevlar® Knit Wrist with Thumbhole</t>
  </si>
  <si>
    <t>XM03</t>
  </si>
  <si>
    <t>7" NOMEX® Knit Wrist with Thumbhole</t>
  </si>
  <si>
    <t>XM04</t>
  </si>
  <si>
    <t>Dee Ring on a Patch</t>
  </si>
  <si>
    <t>XM11</t>
  </si>
  <si>
    <t>Universal Fabric Strap 1-1/2"x5"</t>
  </si>
  <si>
    <t>XM12</t>
  </si>
  <si>
    <t>Universal Fabric Strap 1"x5"</t>
  </si>
  <si>
    <t>XM52</t>
  </si>
  <si>
    <t>Postman Slide Take Up Strap (ea)</t>
  </si>
  <si>
    <t>XM79</t>
  </si>
  <si>
    <t>Riveted 3 Point Hook on a Patch</t>
  </si>
  <si>
    <t>XM80</t>
  </si>
  <si>
    <t>Hook with Fabric Strap</t>
  </si>
  <si>
    <t>XM82</t>
  </si>
  <si>
    <t>Hook without Fabric Strap</t>
  </si>
  <si>
    <t>XM85</t>
  </si>
  <si>
    <t>Surv. FL Holder w/ Fab. Strap</t>
  </si>
  <si>
    <t>XM86</t>
  </si>
  <si>
    <t>Surv. FL Holder w/ Hook</t>
  </si>
  <si>
    <t>XMCLP</t>
  </si>
  <si>
    <t>Mic Clip (ea.) (1"x2") Shell</t>
  </si>
  <si>
    <t>XMGS</t>
  </si>
  <si>
    <t>Glove Strap 1x12"</t>
  </si>
  <si>
    <t>XMEF(R)(L)</t>
  </si>
  <si>
    <t>XL50</t>
  </si>
  <si>
    <t>1 row sewn Lettering Patch</t>
  </si>
  <si>
    <t>XL56</t>
  </si>
  <si>
    <t>2 row sewn Lettering Patch</t>
  </si>
  <si>
    <t>XL70</t>
  </si>
  <si>
    <t>1 row Lettering Patch w/hook &amp; loop</t>
  </si>
  <si>
    <t>XL61</t>
  </si>
  <si>
    <t>Hanging Patch w/Snaps &amp; hook &amp; loop</t>
  </si>
  <si>
    <t>XL63</t>
  </si>
  <si>
    <t>Hanging Patch, sewn, shell and liner</t>
  </si>
  <si>
    <t>Leather</t>
  </si>
  <si>
    <t>551__</t>
  </si>
  <si>
    <t>Reinforced cuffs (shell material is std., no charge)</t>
  </si>
  <si>
    <t>554 __</t>
  </si>
  <si>
    <t>Shoulder Caps (5x6.75")</t>
  </si>
  <si>
    <t>555__</t>
  </si>
  <si>
    <t>553__</t>
  </si>
  <si>
    <t>Elbow Patches (5x8")</t>
  </si>
  <si>
    <t>557__</t>
  </si>
  <si>
    <t>559__</t>
  </si>
  <si>
    <t>XM49</t>
  </si>
  <si>
    <t>Blank spaces in item codes are for material specification</t>
  </si>
  <si>
    <t>Patch</t>
  </si>
  <si>
    <t>Miscellaneous Options</t>
  </si>
  <si>
    <t>Option</t>
  </si>
  <si>
    <t>Polymer Coated Aramid (PCA)</t>
  </si>
  <si>
    <t>With Rear Panel</t>
  </si>
  <si>
    <t>XT52</t>
  </si>
  <si>
    <t>XT53</t>
  </si>
  <si>
    <t>XT72</t>
  </si>
  <si>
    <t>XT73</t>
  </si>
  <si>
    <t>Closure</t>
  </si>
  <si>
    <t>XC05</t>
  </si>
  <si>
    <t>XC20</t>
  </si>
  <si>
    <t>XC40</t>
  </si>
  <si>
    <t>Inner Closure</t>
  </si>
  <si>
    <t>Outer Closure</t>
  </si>
  <si>
    <t>Woven Hook &amp; Loop</t>
  </si>
  <si>
    <t>Zipper</t>
  </si>
  <si>
    <t>XC00</t>
  </si>
  <si>
    <t>XC50</t>
  </si>
  <si>
    <t>Snaps</t>
  </si>
  <si>
    <t>Pockets</t>
  </si>
  <si>
    <t>XP52</t>
  </si>
  <si>
    <t xml:space="preserve">Mobility Options &amp; Reinforcements </t>
  </si>
  <si>
    <t xml:space="preserve">Polymer coated  aramid and leather are available in grey, gold, and black </t>
  </si>
  <si>
    <t>551_</t>
  </si>
  <si>
    <t>561_</t>
  </si>
  <si>
    <t>563_</t>
  </si>
  <si>
    <t>567_</t>
  </si>
  <si>
    <t>569_</t>
  </si>
  <si>
    <t>566_</t>
  </si>
  <si>
    <t>XM45</t>
  </si>
  <si>
    <t>551T</t>
  </si>
  <si>
    <t>Knee patches (10x8")</t>
  </si>
  <si>
    <t>XM20</t>
  </si>
  <si>
    <t>XM50</t>
  </si>
  <si>
    <t>XMBL</t>
  </si>
  <si>
    <t>XMBS</t>
  </si>
  <si>
    <t>XMBLW</t>
  </si>
  <si>
    <t>XMKB</t>
  </si>
  <si>
    <t>Miscellaneous Options &amp; Take-up Straps</t>
  </si>
  <si>
    <t>Additional Take-up Straps</t>
  </si>
  <si>
    <t>XM51</t>
  </si>
  <si>
    <t>XM53</t>
  </si>
  <si>
    <t>XM58</t>
  </si>
  <si>
    <t>Keeper strap for A-Frame harness</t>
  </si>
  <si>
    <t xml:space="preserve"> (1 strap to left and right of fly, and 3 evenly placed on back)</t>
  </si>
  <si>
    <t xml:space="preserve"> (1 strap to left and right of fly, 2 in rear and 2 in crotch)</t>
  </si>
  <si>
    <t xml:space="preserve"> (1 strap on fly, 4 on rear, 1 set 4" from the side seam, 2 in crotch)</t>
  </si>
  <si>
    <t>Harness Straps</t>
  </si>
  <si>
    <t>XMHS-7_</t>
  </si>
  <si>
    <t>Blank spaces in item codes are for L or R for Left opening harness, or Right opening harness</t>
  </si>
  <si>
    <t xml:space="preserve"> RIT AL2 Descender System w/ Egress Rope</t>
  </si>
  <si>
    <t>Egress Pocket</t>
  </si>
  <si>
    <t>IPH Harness</t>
  </si>
  <si>
    <t>Egress Rope</t>
  </si>
  <si>
    <t>Description</t>
  </si>
  <si>
    <t>XPEG</t>
  </si>
  <si>
    <t>XMESC</t>
  </si>
  <si>
    <t>RIT AL2 Descender system w/ carabiner &amp; Egress Pocket  (XPEG + ITES CARA)</t>
  </si>
  <si>
    <t>XMESCH</t>
  </si>
  <si>
    <t>XMESCCH</t>
  </si>
  <si>
    <t>ITES CARA</t>
  </si>
  <si>
    <t xml:space="preserve">ITES CROS </t>
  </si>
  <si>
    <t>ITES COMBO</t>
  </si>
  <si>
    <t>Weight</t>
  </si>
  <si>
    <t>N/A</t>
  </si>
  <si>
    <t>Add:</t>
  </si>
  <si>
    <t>No Charge</t>
  </si>
  <si>
    <t>35M COAT OPTIONS:</t>
  </si>
  <si>
    <t>32X COAT OPTIONS:</t>
  </si>
  <si>
    <t>35M PANTS FEATURE:</t>
  </si>
  <si>
    <t>32X PANTS FEATURE:</t>
  </si>
  <si>
    <t>35M PANT OPTIONS:</t>
  </si>
  <si>
    <t>32X PANT OPTIONS:</t>
  </si>
  <si>
    <t>Chieftain Coat Sizing</t>
  </si>
  <si>
    <t>Chieftain Pant Sizing</t>
  </si>
  <si>
    <t>Size</t>
  </si>
  <si>
    <t>Chest</t>
  </si>
  <si>
    <t>Std. Sleeve</t>
  </si>
  <si>
    <t>Waist</t>
  </si>
  <si>
    <t>Inseam</t>
  </si>
  <si>
    <t>SM</t>
  </si>
  <si>
    <t>38"</t>
  </si>
  <si>
    <t>29"</t>
  </si>
  <si>
    <t>MD</t>
  </si>
  <si>
    <t>42"</t>
  </si>
  <si>
    <t>34"</t>
  </si>
  <si>
    <t>36"</t>
  </si>
  <si>
    <t>LG</t>
  </si>
  <si>
    <t>46"</t>
  </si>
  <si>
    <t>40"</t>
  </si>
  <si>
    <t>XL</t>
  </si>
  <si>
    <t>50"</t>
  </si>
  <si>
    <t>44"</t>
  </si>
  <si>
    <t>2X</t>
  </si>
  <si>
    <t>54"</t>
  </si>
  <si>
    <t>48"</t>
  </si>
  <si>
    <t>3X</t>
  </si>
  <si>
    <t>58"</t>
  </si>
  <si>
    <t>52"</t>
  </si>
  <si>
    <t>62"</t>
  </si>
  <si>
    <t>37"</t>
  </si>
  <si>
    <t>56"</t>
  </si>
  <si>
    <t>***Custom sleeve and inseam lengths are available upon request.  If unspecified, standard will be shipped.</t>
  </si>
  <si>
    <t>Size SM-3X</t>
  </si>
  <si>
    <t>Price</t>
  </si>
  <si>
    <t>Jacket features:</t>
  </si>
  <si>
    <t>Pant Size</t>
  </si>
  <si>
    <t>Para-Dex™ EMS Apparel is certified to meet NFPA 1999, current edition by Underwriters Laboratories, Inc</t>
  </si>
  <si>
    <t>PARAFLEECE</t>
  </si>
  <si>
    <t>Fleece Liner: Para-Dex™ EMS Jacket</t>
  </si>
  <si>
    <t>PARANYLON</t>
  </si>
  <si>
    <t>Nylon Liner: Para-Dex™ EMS Jacket</t>
  </si>
  <si>
    <t>Shell</t>
  </si>
  <si>
    <t>Fire-Dex® USAR Gear is compliant to NFPA 1999 &amp; NFPA 1951, current editions.</t>
  </si>
  <si>
    <t>PCUSARNOMEX</t>
  </si>
  <si>
    <t>PCUSARFLEECE</t>
  </si>
  <si>
    <t>PPUSARNOMEX</t>
  </si>
  <si>
    <t>Pant Features:</t>
  </si>
  <si>
    <t>Coat Size</t>
  </si>
  <si>
    <t>Length</t>
  </si>
  <si>
    <t>Sleeve*</t>
  </si>
  <si>
    <t xml:space="preserve"> Standard Inseam</t>
  </si>
  <si>
    <t>*Sleeve length measured from back of neck, over shoulder, down the arm</t>
  </si>
  <si>
    <t>** Custom sleeve and inseam length available upon request.  If unspecified, standard will be shipped</t>
  </si>
  <si>
    <t>Blank spaces in product numbers are to specify fabric and color.  Please put size after fabric/color number/letter.</t>
  </si>
  <si>
    <t>FS1J00_</t>
  </si>
  <si>
    <t>Standard Jacket features:</t>
  </si>
  <si>
    <t>FS1P00_</t>
  </si>
  <si>
    <t>Standard Pant Features:</t>
  </si>
  <si>
    <t>Add</t>
  </si>
  <si>
    <t>Wildland Jacket Sizing</t>
  </si>
  <si>
    <t>Wildland Pant Sizing</t>
  </si>
  <si>
    <t>35-38"</t>
  </si>
  <si>
    <t>33"</t>
  </si>
  <si>
    <t>27-30"</t>
  </si>
  <si>
    <t>39-42"</t>
  </si>
  <si>
    <t>31-34"</t>
  </si>
  <si>
    <t>43-46"</t>
  </si>
  <si>
    <t>30"</t>
  </si>
  <si>
    <t>47-50"</t>
  </si>
  <si>
    <t>31"</t>
  </si>
  <si>
    <t>51-54"</t>
  </si>
  <si>
    <t>55-58"</t>
  </si>
  <si>
    <t>59-62"</t>
  </si>
  <si>
    <t>FS1C00_</t>
  </si>
  <si>
    <t>Standard Coverall features:</t>
  </si>
  <si>
    <t>** For size 4X, add 30%</t>
  </si>
  <si>
    <t>XS</t>
  </si>
  <si>
    <t>Chieftain® Turnout Gear is compliant to NFPA 1971, current edition.</t>
  </si>
  <si>
    <t>Coats</t>
  </si>
  <si>
    <t>Pants</t>
  </si>
  <si>
    <t>560D</t>
  </si>
  <si>
    <t>Jacket</t>
  </si>
  <si>
    <t>Pant</t>
  </si>
  <si>
    <t xml:space="preserve">Polymer coated aramid and leather are available in grey, gold, and black </t>
  </si>
  <si>
    <t>XMCP</t>
  </si>
  <si>
    <t>Snap-in hood</t>
  </si>
  <si>
    <t>XMHA</t>
  </si>
  <si>
    <t>3" Star of Life</t>
  </si>
  <si>
    <t>6" Star of Life</t>
  </si>
  <si>
    <t>Pant closure: inner zipper / outer woven hook &amp; loop</t>
  </si>
  <si>
    <t>XM6B</t>
  </si>
  <si>
    <t>XM3B</t>
  </si>
  <si>
    <t>4X(add 30% to cost)</t>
  </si>
  <si>
    <t xml:space="preserve">EMS &amp; USAR Coat &amp; Pant Sizing </t>
  </si>
  <si>
    <t>Standard Jacket</t>
  </si>
  <si>
    <t>Indura cotton in yellow(9), navy(I), red(L) or tan(S)</t>
  </si>
  <si>
    <t>Standard Pants</t>
  </si>
  <si>
    <t xml:space="preserve">Standard Coveralls </t>
  </si>
  <si>
    <t>XP742</t>
  </si>
  <si>
    <t>Radio Pocket (7x4x2")</t>
  </si>
  <si>
    <t>Radio Pocket (6x4x2")</t>
  </si>
  <si>
    <t>Radio Pocket (9"x3"x2")</t>
  </si>
  <si>
    <t>XMHSN-7_</t>
  </si>
  <si>
    <t>XMHSN-6_</t>
  </si>
  <si>
    <t>XMHS-6_</t>
  </si>
  <si>
    <t>XMHSN-5_</t>
  </si>
  <si>
    <t>XMHS-5_</t>
  </si>
  <si>
    <t>Same as XMHS-5 with snap closure on harness straps instead</t>
  </si>
  <si>
    <t xml:space="preserve">5 harness straps with hook &amp; loop closure, 1.5" x 3.5". Set approx. 3.5" apart. 1.5" x 3". Class 1 Harness </t>
  </si>
  <si>
    <t xml:space="preserve">6 Harness straps with  hook &amp; loop closure, 1.5" x 3".  Set approx 3.5" apart. 1.5" x 3".  Generic Harness </t>
  </si>
  <si>
    <t>7 Harness straps with  hook &amp; loop closure ,1.5" x 3.5". Set approx. 3.5" apart. 1.5" x 3".  Gemtor Harness</t>
  </si>
  <si>
    <t>Same as XMHS-6 with snap closure on harness straps instead</t>
  </si>
  <si>
    <t>All Bellows include  Kevlar® reinforcement bottom half of pocket</t>
  </si>
  <si>
    <t>Radio Pocket  (8"x3"x2")</t>
  </si>
  <si>
    <t>554G</t>
  </si>
  <si>
    <t>Shoulder Caps (5"x6-3/4")</t>
  </si>
  <si>
    <t>555G</t>
  </si>
  <si>
    <t>553G</t>
  </si>
  <si>
    <t>Elbow Patches (5"x8")</t>
  </si>
  <si>
    <t>557G</t>
  </si>
  <si>
    <t>Padded Elbow Patches (5"x8")</t>
  </si>
  <si>
    <t>559G</t>
  </si>
  <si>
    <t>Miscellaneous</t>
  </si>
  <si>
    <t>Extra Liner Pocket (one is standard)</t>
  </si>
  <si>
    <t>3 Point Hook on a Patch</t>
  </si>
  <si>
    <t>Survivor Flashlight Holder w/ Hook</t>
  </si>
  <si>
    <t>XM54</t>
  </si>
  <si>
    <t>IPHKS-PH</t>
  </si>
  <si>
    <t>IPHKS-AF</t>
  </si>
  <si>
    <t>RIT AL2 Descender system w/ crosby hook &amp; Egress Pocket (XPEG + ITES CROS)</t>
  </si>
  <si>
    <t>33" length standard (also available in 29")</t>
  </si>
  <si>
    <t>XP10</t>
  </si>
  <si>
    <t>Radio Pocket (12x3x2")</t>
  </si>
  <si>
    <t>XP7352</t>
  </si>
  <si>
    <t>XP25</t>
  </si>
  <si>
    <t>XP32</t>
  </si>
  <si>
    <t>Add a notch to pocket flap for antenna</t>
  </si>
  <si>
    <t xml:space="preserve">Pant Reinforcements </t>
  </si>
  <si>
    <t>Jacket Options</t>
  </si>
  <si>
    <t xml:space="preserve">Pant Options </t>
  </si>
  <si>
    <t>Jacket Liners</t>
  </si>
  <si>
    <t>* Add 3 Compartments to inside of pocket</t>
  </si>
  <si>
    <t>** Add 6 Compartments to inside of pocket</t>
  </si>
  <si>
    <t xml:space="preserve">Add Full Kevlar® Lining to the inside of any pocket </t>
  </si>
  <si>
    <t>Add Full Hook &amp; Loop Closure to the entire flap of any pocket</t>
  </si>
  <si>
    <t>$5 ea</t>
  </si>
  <si>
    <t>$5 ea.</t>
  </si>
  <si>
    <t>Radio Pocket (12"x3"x2")</t>
  </si>
  <si>
    <t>Handwarmer Pocket (8x9")</t>
  </si>
  <si>
    <t>All Radio pockets have liquid barrier reinforcement on entire pocket &amp; flap</t>
  </si>
  <si>
    <t>Reinforce pocket exterior with PCA (most pockets) or Leather (XP30)</t>
  </si>
  <si>
    <t>Fire-Dex Code</t>
  </si>
  <si>
    <t>Max Length</t>
  </si>
  <si>
    <t>List Price</t>
  </si>
  <si>
    <t xml:space="preserve">Two black Nomex® webbing Mic Clips (left &amp; right chest)                     </t>
  </si>
  <si>
    <t>Yellow, Kevlar® knit wrist</t>
  </si>
  <si>
    <t>Change reinforcement color (gold, black, grey)</t>
  </si>
  <si>
    <t>Regular rise pant, no bib</t>
  </si>
  <si>
    <t>Regular rise pant with 6" rear bib</t>
  </si>
  <si>
    <t xml:space="preserve">Inner snap, outer hook &amp; dee closure            </t>
  </si>
  <si>
    <t>Fabric take-up straps with Postman Slides (XM52)</t>
  </si>
  <si>
    <t>35"  length, standard length sleeves</t>
  </si>
  <si>
    <t>32"  length, standard length sleeves</t>
  </si>
  <si>
    <t>Inner woven hook &amp; loop, outer hook &amp; dee closure</t>
  </si>
  <si>
    <t>Inner zipper, outer hook &amp; loop</t>
  </si>
  <si>
    <t>2" NFPA Standard Solid Trim  (Specify color)</t>
  </si>
  <si>
    <t>Two black Nomex® webbing Mic Clips (left &amp; right chest)</t>
  </si>
  <si>
    <t>PCA cuffs  (gold on all shell colors, except grey on black shell)</t>
  </si>
  <si>
    <t>9"x3"x2" Double notch radio pocket (left chest)</t>
  </si>
  <si>
    <t>32" Version (32M)</t>
  </si>
  <si>
    <t>32" Version with Zipper Closure (32MZ)</t>
  </si>
  <si>
    <t>Trim - 3" NYC triple (Lime/Silver, or Red/Silver)</t>
  </si>
  <si>
    <t>PCA knees and cuffs  (gold on all fabrics, except grey on black shell)</t>
  </si>
  <si>
    <t>Trim - 3" triple (Lime/Silver or Red/Silver)</t>
  </si>
  <si>
    <t>5.2 oz Stedair® 3000</t>
  </si>
  <si>
    <t>5.5 oz Stedair® 4000</t>
  </si>
  <si>
    <t>5.2 oz Stedair® Gold</t>
  </si>
  <si>
    <t>Semi-Bellow/Handwarmer, Fleece Lined (ea.) (8x8x2") *</t>
  </si>
  <si>
    <t>561G</t>
  </si>
  <si>
    <t>563G</t>
  </si>
  <si>
    <t>564G</t>
  </si>
  <si>
    <t>567G</t>
  </si>
  <si>
    <t>569G</t>
  </si>
  <si>
    <t>562G</t>
  </si>
  <si>
    <t>X3</t>
  </si>
  <si>
    <t>K</t>
  </si>
  <si>
    <t>Inner zipper / outer woven hook &amp; loop closure</t>
  </si>
  <si>
    <t>Two combination semi-bellow/handwarmer pockets (XP34)</t>
  </si>
  <si>
    <t>Sewn in CROSSTECH® EMS fabric liner</t>
  </si>
  <si>
    <t xml:space="preserve">Fleece liner that can be worn alone or zipped into Para-Dex™ jacket, 1 pocket, knitwrist </t>
  </si>
  <si>
    <t>1-8x6" patch pocket (XP86) on left</t>
  </si>
  <si>
    <t>1-9x3x2" radio pocket (XP11) on right</t>
  </si>
  <si>
    <t>Woven hook &amp; loop cuff adjusters</t>
  </si>
  <si>
    <t>16" outer zipper legs</t>
  </si>
  <si>
    <t>2-8x8x2" full bellows pockets (XP31)</t>
  </si>
  <si>
    <t>Elastic waist</t>
  </si>
  <si>
    <t>XM48</t>
  </si>
  <si>
    <t xml:space="preserve">Throat tab </t>
  </si>
  <si>
    <t>XP692</t>
  </si>
  <si>
    <t>Radio Pocket (7x3x2")</t>
  </si>
  <si>
    <t>Reinforced Yoke &amp; Shoulder (9.5x19")</t>
  </si>
  <si>
    <t>Pad Elbow Patches (5x8")</t>
  </si>
  <si>
    <t>36-38"</t>
  </si>
  <si>
    <t>40-42"</t>
  </si>
  <si>
    <t>44-46"</t>
  </si>
  <si>
    <t>48-50"</t>
  </si>
  <si>
    <t>52-54"</t>
  </si>
  <si>
    <t>56-58"</t>
  </si>
  <si>
    <t>60-62"</t>
  </si>
  <si>
    <t>30-32"</t>
  </si>
  <si>
    <t>34-36"</t>
  </si>
  <si>
    <t>38-40"</t>
  </si>
  <si>
    <t>42-44"</t>
  </si>
  <si>
    <t>46-48"</t>
  </si>
  <si>
    <t>50-52"</t>
  </si>
  <si>
    <t>54-56"</t>
  </si>
  <si>
    <t>29 or 33"</t>
  </si>
  <si>
    <t>39"</t>
  </si>
  <si>
    <t>Radio Pocket (9x3x2")</t>
  </si>
  <si>
    <t>Radio Pocket (8x3x2")</t>
  </si>
  <si>
    <t>Radio Pocket (9x3.5x2")</t>
  </si>
  <si>
    <t>Pad Shoulder Caps (5x6.75")</t>
  </si>
  <si>
    <t>Long Nomex® Knit Wrist with Cotton Thumb Loop</t>
  </si>
  <si>
    <t>Full Bellows Cargo Pocket (ea.) (10x10x2") * / **</t>
  </si>
  <si>
    <t>Semi-Bellows Cargo Pocket (ea.) (10x10x2") **</t>
  </si>
  <si>
    <t>Split Bellows Cargo Pocket (ea.) (10x10x2")</t>
  </si>
  <si>
    <t>Same as XMHS-7 with snap closure on harness straps instead</t>
  </si>
  <si>
    <t>Throat Strap</t>
  </si>
  <si>
    <t>Customer Patch Addition</t>
  </si>
  <si>
    <t>2" Scotchlite™ lime triple trim in 2" NFPA standard configuration; continuous trim</t>
  </si>
  <si>
    <t>Two mic clips (XMCLP), one on each chest</t>
  </si>
  <si>
    <t>DH58-003</t>
  </si>
  <si>
    <t>Helmet shroud</t>
  </si>
  <si>
    <t>Para-Dex™ EMS Jacket Features</t>
  </si>
  <si>
    <t>Para-Dex™ EMS Pants Features</t>
  </si>
  <si>
    <t xml:space="preserve">        R - (right), L - (left)</t>
  </si>
  <si>
    <t xml:space="preserve">       on liner</t>
  </si>
  <si>
    <t>XCEWP40</t>
  </si>
  <si>
    <t>Pant closure: inner zipper / outer woven hook &amp; loop with partial elastic</t>
  </si>
  <si>
    <t>Pocket</t>
  </si>
  <si>
    <t>DexFlex™ Back</t>
  </si>
  <si>
    <t>ITSGL BLT</t>
  </si>
  <si>
    <t>STS</t>
  </si>
  <si>
    <t>XC06</t>
  </si>
  <si>
    <t>Keeper strap for Pompier hook, Carabiner/Ladder Hook</t>
  </si>
  <si>
    <t>P</t>
  </si>
  <si>
    <t xml:space="preserve">M </t>
  </si>
  <si>
    <t>Any Coat Length</t>
  </si>
  <si>
    <t>Reflective Trim - Coat</t>
  </si>
  <si>
    <t>Reflective Trim - Pant</t>
  </si>
  <si>
    <t>Coat</t>
  </si>
  <si>
    <t xml:space="preserve">Available on </t>
  </si>
  <si>
    <t>Yes</t>
  </si>
  <si>
    <t>No</t>
  </si>
  <si>
    <t>Available on</t>
  </si>
  <si>
    <t>35M</t>
  </si>
  <si>
    <t>32X</t>
  </si>
  <si>
    <t>Coat Outer Shell Fabric</t>
  </si>
  <si>
    <t>Pant Outer Shell Fabric</t>
  </si>
  <si>
    <t>XPEGLP</t>
  </si>
  <si>
    <t>Hook &amp; Dee</t>
  </si>
  <si>
    <t>Scotchlite™  Solid Trim
 Red or Yellow,   2" or 3"</t>
  </si>
  <si>
    <t>Scotchlite™  3" Triple Trim Lime/Silver or Red/Silver</t>
  </si>
  <si>
    <t>Scotchlite™  3" Triple Trim 
Lime/Silver or Red/Silver</t>
  </si>
  <si>
    <t>Scotchlite™  Solid Trim
Red or Yellow,   2" or 3"</t>
  </si>
  <si>
    <t>Patch Pocket (ea.) (10x10")</t>
  </si>
  <si>
    <t>Full Bellows Cargo Pocket (ea.) (10x10x2")</t>
  </si>
  <si>
    <t>Semi-Bellow Cargo Pocket (ea.) (10x10x2")</t>
  </si>
  <si>
    <t>Rear Patch Pocket (ea.) (7.5x8")</t>
  </si>
  <si>
    <t>PCA or Leather</t>
  </si>
  <si>
    <t>DexCuff™ Reverse Tapered Cuff</t>
  </si>
  <si>
    <t>Knee Patches (10x8")</t>
  </si>
  <si>
    <t>Knee Patches (12x9")</t>
  </si>
  <si>
    <t>Padded Knee Patches (10x8")</t>
  </si>
  <si>
    <t>Padded Knee Patches (12x9")</t>
  </si>
  <si>
    <t>Removable Padded Knee</t>
  </si>
  <si>
    <t>Water Dams - Elastic Cuffs w/Neoprene (pr)</t>
  </si>
  <si>
    <t>Shell Fabric with Thermoplastic Buckle</t>
  </si>
  <si>
    <t>560T</t>
  </si>
  <si>
    <t>Survivor Flashlight Holder w/ Fab. Strap</t>
  </si>
  <si>
    <t>Thermal Reinforced Yoke on Liner</t>
  </si>
  <si>
    <t>Aluminized Hood with Gold Mylar Face Shield</t>
  </si>
  <si>
    <t>Handwarmer Pocket (ea.) (8x9")</t>
  </si>
  <si>
    <t>Full Bellow Cargo Pocket (ea.) (10x10x2") * / **</t>
  </si>
  <si>
    <t>Semi-Bellow Cargo Pocket (ea.) (10x10x2") **</t>
  </si>
  <si>
    <t>Full Bellow Cargo Pocket (ea.) (6x9x2")</t>
  </si>
  <si>
    <t>Rear Patch Pockets (ea.) (7.5 x 8")</t>
  </si>
  <si>
    <t>Reinforced Cuffs (shell material is std., no charge)</t>
  </si>
  <si>
    <t>Foam Pad Knee Patches (12x9")</t>
  </si>
  <si>
    <t>Boot Leg Zipper (pr.)</t>
  </si>
  <si>
    <t>DexCuff, Reverse Tapered Cuff</t>
  </si>
  <si>
    <t>Water Dams - Elastic Cuffs w/ Neoprene (pr)</t>
  </si>
  <si>
    <t>Linerout Warning System</t>
  </si>
  <si>
    <t>Belt Loop, 1x3", Shell Material (ea.)</t>
  </si>
  <si>
    <t>Belt Loop, 1x3", Shell Material with Snap (ea.)</t>
  </si>
  <si>
    <t>Belt Tunnel, 4x5", Shell Material (ea.)</t>
  </si>
  <si>
    <t>Kevlar® Belt with Thermoplastic Hardware</t>
  </si>
  <si>
    <t>Nomex® Webbing with Dees (ea.)</t>
  </si>
  <si>
    <t>Nomex® Webbing with Postman Slide (ea.)</t>
  </si>
  <si>
    <t>Leather with Buckle (ea.)</t>
  </si>
  <si>
    <t>XC07</t>
  </si>
  <si>
    <t>XC10</t>
  </si>
  <si>
    <t>Snap/Hook &amp; Loop</t>
  </si>
  <si>
    <t>Add Full Kevlar® Lining to the inside of any pocket</t>
  </si>
  <si>
    <t>$5 (ea)</t>
  </si>
  <si>
    <t>$7 (ea)</t>
  </si>
  <si>
    <t>$6 (ea)</t>
  </si>
  <si>
    <t xml:space="preserve">Combo Semi-Bellow/Handwarmer (ea.)(9x9x2") </t>
  </si>
  <si>
    <t>Full Bellows Cargo Pocket (ea.) (8x8x2") *</t>
  </si>
  <si>
    <t xml:space="preserve"> Thermoplastic Buckle (ea.)**</t>
  </si>
  <si>
    <t>Inc.</t>
  </si>
  <si>
    <t>Add full Hook &amp; Loop closure to any pocket (ea)</t>
  </si>
  <si>
    <t>Yellow, Kevlar® knit wrist with thumbhole</t>
  </si>
  <si>
    <t>6.0 oz. NOMEX® IIIA outer shell available in yellow, navy, royal or tan</t>
  </si>
  <si>
    <t>33" length standard (available in various lengths)</t>
  </si>
  <si>
    <t>Shell reinforced cuffs</t>
  </si>
  <si>
    <t>Long Nomex® Knit Wrist with Thumbhole</t>
  </si>
  <si>
    <t>2" Around Cuffs</t>
  </si>
  <si>
    <t>3" Around Cuffs</t>
  </si>
  <si>
    <t>2" Down Legs</t>
  </si>
  <si>
    <t>3" Down Legs</t>
  </si>
  <si>
    <t xml:space="preserve">Nomex Flag - Stars Forward </t>
  </si>
  <si>
    <t xml:space="preserve">Thermal Reinforced Yoke </t>
  </si>
  <si>
    <t>FXMEH</t>
  </si>
  <si>
    <t>Extended Hem for FXM lettering position 9 (FXM only)</t>
  </si>
  <si>
    <t>4" longer in back</t>
  </si>
  <si>
    <t>27", 29" or 32" front length</t>
  </si>
  <si>
    <t>Inner Zipper / Outer Woven Hook &amp; Loop closure</t>
  </si>
  <si>
    <t xml:space="preserve">2" Scotchlite™ lime triple trim in 2" NFPA standard configuration </t>
  </si>
  <si>
    <t>Woven hook &amp; loop adjusters on cuffs</t>
  </si>
  <si>
    <t xml:space="preserve">Elastic waist </t>
  </si>
  <si>
    <t xml:space="preserve">32" coat </t>
  </si>
  <si>
    <t xml:space="preserve">One 9x3x2" radio pocket, left chest </t>
  </si>
  <si>
    <t>Two 10x10" pockets</t>
  </si>
  <si>
    <t>Throat tab</t>
  </si>
  <si>
    <t>Woven hook &amp; loop utility loop on chest</t>
  </si>
  <si>
    <t>Two utility loops on pockets</t>
  </si>
  <si>
    <t>Two rear patch pockets with flaps</t>
  </si>
  <si>
    <t>Belt loops</t>
  </si>
  <si>
    <t>Leather knee reinforcement</t>
  </si>
  <si>
    <t>Elastic on sides of waistband</t>
  </si>
  <si>
    <t>Size XS-3X**</t>
  </si>
  <si>
    <t>Hook &amp; Loop utility loop on right chest</t>
  </si>
  <si>
    <t>Leather reinforced knees</t>
  </si>
  <si>
    <t xml:space="preserve">8.0 oz Q8™ </t>
  </si>
  <si>
    <r>
      <t>8.0 oz Q8</t>
    </r>
    <r>
      <rPr>
        <sz val="11"/>
        <rFont val="Calibri"/>
        <family val="2"/>
      </rPr>
      <t>™</t>
    </r>
    <r>
      <rPr>
        <sz val="11"/>
        <rFont val="Franklin Gothic Medium"/>
        <family val="2"/>
      </rPr>
      <t xml:space="preserve"> </t>
    </r>
  </si>
  <si>
    <t>8.0 oz Q8®</t>
  </si>
  <si>
    <t xml:space="preserve">** Add 6 Compartments to inside of pocket </t>
  </si>
  <si>
    <t>4x11" throat tab with thermal liner</t>
  </si>
  <si>
    <t>SuperDex Knee (2-layer foam, encapsulated) (12x9")</t>
  </si>
  <si>
    <t xml:space="preserve">Two 9"x9"x2" combo semi-bellow handwarmer pockets     </t>
  </si>
  <si>
    <t>3" NYC Lime Silver Triple Trim</t>
  </si>
  <si>
    <t>Two 10"x10" patch pockets</t>
  </si>
  <si>
    <t>USAR</t>
  </si>
  <si>
    <t>EMS</t>
  </si>
  <si>
    <t>Code 1</t>
  </si>
  <si>
    <t>Code 2</t>
  </si>
  <si>
    <t>Code 3</t>
  </si>
  <si>
    <t>Inner hook and loop, outer hook &amp; dee</t>
  </si>
  <si>
    <t>Two XP30 10"x10" full bellow pockets lined with Kevlar®</t>
  </si>
  <si>
    <t>Class I Rescue/Escape/Ladder Belt (A-Frame) for use with XMHS-5 (5 harness straps)</t>
  </si>
  <si>
    <t>I</t>
  </si>
  <si>
    <t>gold, khaki, black</t>
  </si>
  <si>
    <t>M</t>
  </si>
  <si>
    <t>7.6 oz Prism Pure</t>
  </si>
  <si>
    <t>Helmet Cover - Fits Modern (911) Style Helmet</t>
  </si>
  <si>
    <t>Helmet Cover - Fits Traditional (1910) Style Helmets</t>
  </si>
  <si>
    <t>XP17</t>
  </si>
  <si>
    <t xml:space="preserve">Add 2" Scotchlite triple trim in lime/silver at cuffs </t>
  </si>
  <si>
    <t xml:space="preserve"> 2" Scotchlite™ triple trim in lime/silver on leg cuffs and arms </t>
  </si>
  <si>
    <t>SuperDex™ Padded Knee (Foam 10x8)</t>
  </si>
  <si>
    <t xml:space="preserve">Nomex® Webbing with </t>
  </si>
  <si>
    <t>**Two standard free of charge on pants</t>
  </si>
  <si>
    <t>6 oz Nomex® in yellow(1), tan(7)</t>
  </si>
  <si>
    <t>Add thermal padded knees with shell reinforcement (replaces leather reinforcement)</t>
  </si>
  <si>
    <t>Add 2 full bellow cargo pockets</t>
  </si>
  <si>
    <t>Add Clip-on Suspenders for Pants (FSST001)</t>
  </si>
  <si>
    <t>Wildland Coverall Sizing</t>
  </si>
  <si>
    <t>7.5 oz Nomex® IIIA</t>
  </si>
  <si>
    <t>6.6 oz Pioneer™</t>
  </si>
  <si>
    <t>U2</t>
  </si>
  <si>
    <t>7.0 oz Quantum4™</t>
  </si>
  <si>
    <t>2" Solid Trim on cuffs (Specify color)</t>
  </si>
  <si>
    <t>3" Lime/Silver Triple Trim on cuffs</t>
  </si>
  <si>
    <t>DexFlex™ Knee and DexCuff™ Reverse Tapered Cuff</t>
  </si>
  <si>
    <t>Change closure to Inner Zipper/Outer H&amp;L (35MZ)</t>
  </si>
  <si>
    <t xml:space="preserve">Polymer Coated </t>
  </si>
  <si>
    <t>Aramid (PCA)</t>
  </si>
  <si>
    <t>2" Scotchlite™ lime triple trim around cuffs</t>
  </si>
  <si>
    <t>Silicone Padded Knee (1-layer, non-encaps.) (12x9")</t>
  </si>
  <si>
    <t>STS Silicone Padded Knee (1-layer, non-encaps.) (FXR Only)</t>
  </si>
  <si>
    <t>STS 1-Layer Foam Knee (Seam-to-Seam, 11" Tall) (FXR Only)</t>
  </si>
  <si>
    <t>STS 2-Layer Foam Knee (Seam-to-Seam, 11" Tall) (FXR Only)</t>
  </si>
  <si>
    <t>SLC</t>
  </si>
  <si>
    <t>FS1J05_</t>
  </si>
  <si>
    <t xml:space="preserve">* Custom sleeve lengths and inseams available. </t>
  </si>
  <si>
    <t>FS1C0_ _ _ _ H</t>
  </si>
  <si>
    <t>FS1P0_ _ _ K</t>
  </si>
  <si>
    <t>Std. Sleeve*</t>
  </si>
  <si>
    <t>Std. Inseam*</t>
  </si>
  <si>
    <t>Fire-Dex recommends always using a Chieftain Sizing Set</t>
  </si>
  <si>
    <t xml:space="preserve">     If unspecified, standard will be shipped.</t>
  </si>
  <si>
    <t xml:space="preserve">    for proper sizing. </t>
  </si>
  <si>
    <t xml:space="preserve">   Turnout Gear (Code 1 Shell). Not all letter patches available.</t>
  </si>
  <si>
    <t>FS1C05_ _ _ _</t>
  </si>
  <si>
    <t>FS1C0_ _ P _ _</t>
  </si>
  <si>
    <t>FS1C0_ _ _ K _</t>
  </si>
  <si>
    <t>FS1P0_ _ P _</t>
  </si>
  <si>
    <t xml:space="preserve">FS1P05_ _ _ </t>
  </si>
  <si>
    <r>
      <rPr>
        <sz val="8"/>
        <color indexed="8"/>
        <rFont val="Franklin Gothic Medium"/>
        <family val="2"/>
      </rPr>
      <t>Std.</t>
    </r>
    <r>
      <rPr>
        <sz val="7.5"/>
        <color indexed="8"/>
        <rFont val="Franklin Gothic Medium"/>
        <family val="2"/>
      </rPr>
      <t xml:space="preserve"> </t>
    </r>
    <r>
      <rPr>
        <sz val="7"/>
        <color indexed="8"/>
        <rFont val="Franklin Gothic Medium"/>
        <family val="2"/>
      </rPr>
      <t>Inseam*</t>
    </r>
  </si>
  <si>
    <t>Add thermal padded knees with shell reinforcement (replaces leather)</t>
  </si>
  <si>
    <t>Add angled hand pockets (bag pockets)</t>
  </si>
  <si>
    <t>Zipper Fly with Snap Closure</t>
  </si>
  <si>
    <t>10" Zippered Leg Opening</t>
  </si>
  <si>
    <t>Hook &amp; D w/ Hook &amp; Loop</t>
  </si>
  <si>
    <t>Hook &amp; D</t>
  </si>
  <si>
    <t xml:space="preserve">Hook &amp; D  </t>
  </si>
  <si>
    <t xml:space="preserve">Hook &amp; D/Hook &amp; Loop/Snaps </t>
  </si>
  <si>
    <t>3M™ Scotchlite™  3" "Comfort Trim"
Lime/Silver or Red/Silver</t>
  </si>
  <si>
    <t xml:space="preserve">3" NYC Staggered </t>
  </si>
  <si>
    <t>Optional Features</t>
  </si>
  <si>
    <t>Notes</t>
  </si>
  <si>
    <t>Knee Pad Inserts (set)</t>
  </si>
  <si>
    <t>Suspender Loops</t>
  </si>
  <si>
    <t>Applicable to jackets &amp; coveralls(No Charge Level 3)</t>
  </si>
  <si>
    <t>Applicable to jackets &amp; coveralls</t>
  </si>
  <si>
    <t>Custom Sleeve Length</t>
  </si>
  <si>
    <t>XOSLV</t>
  </si>
  <si>
    <t>Applicable to jackets &amp; coveralls (+/- 2" minimum)</t>
  </si>
  <si>
    <t>Reflective Trim Options</t>
  </si>
  <si>
    <t>SKU</t>
  </si>
  <si>
    <t>MSRP</t>
  </si>
  <si>
    <t>Example - XJ3TO indicates orange trim</t>
  </si>
  <si>
    <t>Optional Accessories</t>
  </si>
  <si>
    <t>Item</t>
  </si>
  <si>
    <t>TECGEN Suspenders (Padded H-Back Quick Adjust)</t>
  </si>
  <si>
    <t xml:space="preserve">XSUSPV48    XSUSPV52 </t>
  </si>
  <si>
    <t>Regular</t>
  </si>
  <si>
    <t>Level 1 Jacket</t>
  </si>
  <si>
    <t>Level 3 Jacket</t>
  </si>
  <si>
    <t>Tan</t>
  </si>
  <si>
    <t>Black</t>
  </si>
  <si>
    <t>Navy</t>
  </si>
  <si>
    <t>33-36"</t>
  </si>
  <si>
    <t>37-40"</t>
  </si>
  <si>
    <t>41-44"</t>
  </si>
  <si>
    <t>45-48"</t>
  </si>
  <si>
    <t>49-52"</t>
  </si>
  <si>
    <t>53-56"</t>
  </si>
  <si>
    <t>57-60"</t>
  </si>
  <si>
    <t>61-64"</t>
  </si>
  <si>
    <t>Level 1 Pant</t>
  </si>
  <si>
    <t>Level 3 Pant</t>
  </si>
  <si>
    <t>4X-5X</t>
  </si>
  <si>
    <t>XJ1T __ _</t>
  </si>
  <si>
    <t>XJ1B __ _</t>
  </si>
  <si>
    <t>XJ3T __ _</t>
  </si>
  <si>
    <t>XJ3B __ _</t>
  </si>
  <si>
    <t>XJ3N __ _</t>
  </si>
  <si>
    <t>XP1T __ _</t>
  </si>
  <si>
    <t>XP1B __ _</t>
  </si>
  <si>
    <t>XP3T __ _</t>
  </si>
  <si>
    <t>XP3B __ _</t>
  </si>
  <si>
    <t>XP3N __ _</t>
  </si>
  <si>
    <t>4X</t>
  </si>
  <si>
    <t>5X</t>
  </si>
  <si>
    <t xml:space="preserve">  Inseams*</t>
  </si>
  <si>
    <t>XOKPI</t>
  </si>
  <si>
    <t>Detachable Name Plate</t>
  </si>
  <si>
    <t>XODNP</t>
  </si>
  <si>
    <t>Flashlight Holder</t>
  </si>
  <si>
    <t>XOFLH</t>
  </si>
  <si>
    <t>Additional Mic Tab</t>
  </si>
  <si>
    <t>XOAMT</t>
  </si>
  <si>
    <t>2" Red /Silver Triple Trim</t>
  </si>
  <si>
    <t>Add "O" after color in SKU</t>
  </si>
  <si>
    <t>XC1T __ _</t>
  </si>
  <si>
    <t>XC1B __ _</t>
  </si>
  <si>
    <t>Level 1 Coverall</t>
  </si>
  <si>
    <t>Coverall Size</t>
  </si>
  <si>
    <t>Coveralls</t>
  </si>
  <si>
    <t>Coverall Features:</t>
  </si>
  <si>
    <t>Use first blank space in code for Size, and the last blank to specify Regular or Tall.  Example for Large, Regular: XJ1TLGR</t>
  </si>
  <si>
    <t>*For "Tall", Sleeve length is 1" longer.</t>
  </si>
  <si>
    <t>*Inseam must be specified in order code.</t>
  </si>
  <si>
    <t>Proximity Accessories (non-NFPA)</t>
  </si>
  <si>
    <t>FS1P0_ _ _ _ B</t>
  </si>
  <si>
    <t>Radio pocket (8x3.5x3") and mic tab on left chest</t>
  </si>
  <si>
    <t>Patch pocket with flap closure on right chest (7x5.5")</t>
  </si>
  <si>
    <t>3M™ Scotchlite™ Reflective Material in 2” triple trim</t>
  </si>
  <si>
    <t>Zipper with hook &amp; loop storm flap closure</t>
  </si>
  <si>
    <t>Bi-swing back design for ease of movement</t>
  </si>
  <si>
    <t>Level 1 Jacket features:</t>
  </si>
  <si>
    <t>Cargo pockets on both outer thighs (9x8")</t>
  </si>
  <si>
    <t>15" zippered leg openings for easy donning over boots</t>
  </si>
  <si>
    <t>Front hand pockets and Two rear patch pockets</t>
  </si>
  <si>
    <t>4" waist adjustment via take up straps</t>
  </si>
  <si>
    <t>Belt loops accommodate 2" belt</t>
  </si>
  <si>
    <t>Comfortable and tactical BDU design</t>
  </si>
  <si>
    <t>Level 1 Pant Features:</t>
  </si>
  <si>
    <t>Radio pocket (3.5x8x3") and mic tab on left chest</t>
  </si>
  <si>
    <t>Patch pocket with flap closure on right chest (6x7")</t>
  </si>
  <si>
    <t>Cargo pockets on both outer thighs (8x7.5")</t>
  </si>
  <si>
    <t>15" zippered leg openings</t>
  </si>
  <si>
    <t>Elastic waist for fit and comfort and Bi-wing back design for ease of movement</t>
  </si>
  <si>
    <t>ITES FLASH</t>
  </si>
  <si>
    <t>Descender System - RIT AL2, webbing, &amp; carabiner</t>
  </si>
  <si>
    <t xml:space="preserve">Descender System - RIT AL2, webbing, &amp; crosby hook </t>
  </si>
  <si>
    <t xml:space="preserve">Descender System - RIT AL2, webbing, &amp; carabiner &amp; crosby hook </t>
  </si>
  <si>
    <t>Descender System - RIT AL2, webbing, &amp; CMC Flash Hook</t>
  </si>
  <si>
    <t>XPEG MULTI</t>
  </si>
  <si>
    <t>All Egress Pockets listed come with a 14”-deep Rope Pocket and 5.5x8.5” Bellows Pocket underneath</t>
  </si>
  <si>
    <t>Egress Pocket w/ internal loops (not for use with RIT AL2)</t>
  </si>
  <si>
    <t>XPEGFLA</t>
  </si>
  <si>
    <t>Egress Pocket w/ 5.5x8” Hook Pocket (Use with many common descenders)</t>
  </si>
  <si>
    <t>XPEG RSS</t>
  </si>
  <si>
    <t>Egress Pocket w/ Crosby Hook Cradle and Carabiner Strap (Use with RIT Descenders)</t>
  </si>
  <si>
    <t>Egress Pocket w/ RSS Hook Cradle and Carabiner Strap (Use with RIT Descenders)</t>
  </si>
  <si>
    <t>Egress Pocket w/ Univ. Hook Pocket &amp; Desnd. Cradle (Use w/ RIT, Sterling, Petzl, CMC)</t>
  </si>
  <si>
    <t>No Rear Panel</t>
  </si>
  <si>
    <t>BR</t>
  </si>
  <si>
    <t>7.4 oz Glide Ice™ 2-Layer</t>
  </si>
  <si>
    <t>Add 2" Scotchlite triple trim in lime/silver around midsection, cuffs and yoke</t>
  </si>
  <si>
    <t>26-36"</t>
  </si>
  <si>
    <t>PCA reinforced shoulders</t>
  </si>
  <si>
    <t>*Add 30% to 4X</t>
  </si>
  <si>
    <t xml:space="preserve">   4X*</t>
  </si>
  <si>
    <t xml:space="preserve">  4X*</t>
  </si>
  <si>
    <t>1 Row of lettering, free of charge</t>
  </si>
  <si>
    <r>
      <t>Level 3 Jacket features:</t>
    </r>
    <r>
      <rPr>
        <sz val="9"/>
        <color theme="1"/>
        <rFont val="Franklin Gothic Medium"/>
        <family val="2"/>
      </rPr>
      <t xml:space="preserve"> All Level 1 Features Plus: NYC Trim (2"), PCA Reinforced Elbows, Optional Detachable Name Plate and 2 Rows of Lettering free of charge</t>
    </r>
  </si>
  <si>
    <t>Extra Row of Lettering</t>
  </si>
  <si>
    <t>XOLROW</t>
  </si>
  <si>
    <t>Features</t>
  </si>
  <si>
    <t>Product Code</t>
  </si>
  <si>
    <t>Suggested List Price</t>
  </si>
  <si>
    <t>H41PSNBFHMD</t>
  </si>
  <si>
    <t>H41PSNBFHLG</t>
  </si>
  <si>
    <t>H41PSNBFHXL</t>
  </si>
  <si>
    <r>
      <t>Fire-Dex</t>
    </r>
    <r>
      <rPr>
        <b/>
        <vertAlign val="superscript"/>
        <sz val="18"/>
        <rFont val="Goudy Old Style MT Std"/>
        <family val="1"/>
      </rPr>
      <t>®</t>
    </r>
    <r>
      <rPr>
        <b/>
        <sz val="18"/>
        <rFont val="Goudy Old Style MT Std"/>
        <family val="1"/>
      </rPr>
      <t xml:space="preserve">  NFPA True-Fit</t>
    </r>
    <r>
      <rPr>
        <b/>
        <sz val="18"/>
        <rFont val="Calibri"/>
        <family val="2"/>
      </rPr>
      <t>™</t>
    </r>
    <r>
      <rPr>
        <b/>
        <sz val="18"/>
        <rFont val="Goudy Old Style MT Std"/>
        <family val="1"/>
      </rPr>
      <t xml:space="preserve"> Hoods</t>
    </r>
  </si>
  <si>
    <r>
      <t xml:space="preserve">All </t>
    </r>
    <r>
      <rPr>
        <sz val="9"/>
        <rFont val="Franklin Gothic Medium"/>
        <family val="2"/>
      </rPr>
      <t>NFPA models are certified to NFPA 1971, current edition.</t>
    </r>
  </si>
  <si>
    <t>Double layer</t>
  </si>
  <si>
    <t>Full hemmed face opening and bottom</t>
  </si>
  <si>
    <r>
      <rPr>
        <sz val="10"/>
        <rFont val="Franklin Gothic Medium"/>
        <family val="2"/>
      </rPr>
      <t>Sewn with Nomex</t>
    </r>
    <r>
      <rPr>
        <vertAlign val="superscript"/>
        <sz val="10"/>
        <rFont val="Franklin Gothic Medium"/>
        <family val="2"/>
      </rPr>
      <t>®</t>
    </r>
    <r>
      <rPr>
        <sz val="10"/>
        <rFont val="Franklin Gothic Medium"/>
        <family val="2"/>
      </rPr>
      <t xml:space="preserve"> thread</t>
    </r>
  </si>
  <si>
    <t>Flatlock seam construction</t>
  </si>
  <si>
    <t>Fuller sizing for one size fits all comfort</t>
  </si>
  <si>
    <t>CX</t>
  </si>
  <si>
    <t>Double Layer: 7 oz. CarbonX® (Black)</t>
  </si>
  <si>
    <t>H37CXNB</t>
  </si>
  <si>
    <t>Separate Top &amp; Bib - Double Layer Top &amp; Double Layer Bib</t>
  </si>
  <si>
    <t>H37CXNBPS</t>
  </si>
  <si>
    <t>H37CXNB with Phoenix Specification, Small Bib</t>
  </si>
  <si>
    <t>H37CXNBPX</t>
  </si>
  <si>
    <t>H37CXNB with Phoenix Specification, Large Bib</t>
  </si>
  <si>
    <t>H61CXNB</t>
  </si>
  <si>
    <t>Economy Tube, Shoulder Notch &amp; Bound Bottom - Double Layer</t>
  </si>
  <si>
    <t>H61CXNBXL</t>
  </si>
  <si>
    <t>Extra Long H61CXNB with Gusset</t>
  </si>
  <si>
    <t>H81CXNB</t>
  </si>
  <si>
    <t>Seamless Long Bib with Shoulder Notch - Double Layer</t>
  </si>
  <si>
    <t>NE</t>
  </si>
  <si>
    <t xml:space="preserve"> Double Layer: 8 oz. 100% Nomex® (White)</t>
  </si>
  <si>
    <t>H37NENB</t>
  </si>
  <si>
    <t>H37NENBPS</t>
  </si>
  <si>
    <t>H37NENB with Phoenix Specification, Small Bib</t>
  </si>
  <si>
    <t>H61NENB</t>
  </si>
  <si>
    <t>H71NENB</t>
  </si>
  <si>
    <t>Seamless Bib &amp; Shoulder Notch with Gusset - Double Layer</t>
  </si>
  <si>
    <t>H81NENB</t>
  </si>
  <si>
    <t xml:space="preserve">NL  </t>
  </si>
  <si>
    <t>Double Layer: 8 oz. (20/80) Nomex® - Lenzing Blend</t>
  </si>
  <si>
    <t>H37NLNB</t>
  </si>
  <si>
    <t>H61NLNB</t>
  </si>
  <si>
    <t>H61NLNBXL</t>
  </si>
  <si>
    <t>Extra Long H61NLNB with Gusset</t>
  </si>
  <si>
    <t>H71NLNB</t>
  </si>
  <si>
    <t>H81NLNB</t>
  </si>
  <si>
    <t>PF</t>
  </si>
  <si>
    <t xml:space="preserve"> Double Layer: 8.5 oz. (40/60) P84 - Lenzing Blend</t>
  </si>
  <si>
    <t>H37PFNB</t>
  </si>
  <si>
    <t>H37PFNBPX</t>
  </si>
  <si>
    <t>H37PFNB with Phoenix Specification, Large Bib</t>
  </si>
  <si>
    <t>H71PFNB</t>
  </si>
  <si>
    <t>H81PFNB</t>
  </si>
  <si>
    <t>H81PFNB EL</t>
  </si>
  <si>
    <t>Extra Long H81PFNB</t>
  </si>
  <si>
    <t>PL</t>
  </si>
  <si>
    <t>Outer Layer: 6 oz. (20/80) PBI - Lenzing Blend (Brown)</t>
  </si>
  <si>
    <t xml:space="preserve">Inner Layer: 8 oz. Nomex® - Lenzing Blend (White) </t>
  </si>
  <si>
    <t>H37PLNBPX</t>
  </si>
  <si>
    <t>Separate Top &amp; Bib - Double Layer - Phoenix Specification, Large Bib</t>
  </si>
  <si>
    <t>H61PLNB</t>
  </si>
  <si>
    <t>H71PLNB</t>
  </si>
  <si>
    <t>H81PLNB</t>
  </si>
  <si>
    <t>H81PLNB EL</t>
  </si>
  <si>
    <t>Extra Long H81PLNB</t>
  </si>
  <si>
    <r>
      <t xml:space="preserve">PP </t>
    </r>
    <r>
      <rPr>
        <b/>
        <i/>
        <sz val="9"/>
        <rFont val="Franklin Gothic Medium"/>
        <family val="2"/>
      </rPr>
      <t xml:space="preserve"> </t>
    </r>
  </si>
  <si>
    <t>Outer Layer: PBI (Black)</t>
  </si>
  <si>
    <t>Inner Layer: P84 - Lenzing Blend (Yellow)</t>
  </si>
  <si>
    <t>H37PPNBPX</t>
  </si>
  <si>
    <t>PS</t>
  </si>
  <si>
    <t>Double Layer: 6 oz. (20/80) PBI - Lenzing Blend (Brown)</t>
  </si>
  <si>
    <t>H37PSNB</t>
  </si>
  <si>
    <t>H71PSNB</t>
  </si>
  <si>
    <t>H81PSNB</t>
  </si>
  <si>
    <t>H81PSNB EL</t>
  </si>
  <si>
    <t>H81PSNB with Philly Hood, Square Bib, Bagged</t>
  </si>
  <si>
    <t>Fire-Dex®  Helmets</t>
  </si>
  <si>
    <r>
      <rPr>
        <sz val="9"/>
        <color indexed="8"/>
        <rFont val="Franklin Gothic Medium"/>
        <family val="2"/>
      </rPr>
      <t xml:space="preserve">All </t>
    </r>
    <r>
      <rPr>
        <sz val="9"/>
        <rFont val="Franklin Gothic Medium"/>
        <family val="2"/>
      </rPr>
      <t>NFPA models are certified to NFPA 1971, current edition.</t>
    </r>
  </si>
  <si>
    <t>911™ Standard</t>
  </si>
  <si>
    <t xml:space="preserve">Features: Reflexite Solid Lime Reflective Strip Trim, Knit sweatband and nape, Black Nomex®/FR Cotton Drape/ Ear Cover </t>
  </si>
  <si>
    <t>Shell Color: White (1) / Yellow (2) / Red (3) / Black (4) *</t>
  </si>
  <si>
    <t>Eye Protection</t>
  </si>
  <si>
    <t>911H71_</t>
  </si>
  <si>
    <t>4" Visor</t>
  </si>
  <si>
    <t>911H73_</t>
  </si>
  <si>
    <t xml:space="preserve">6" Visor </t>
  </si>
  <si>
    <t>911G71_</t>
  </si>
  <si>
    <t>Goggles (Innerzone 3)</t>
  </si>
  <si>
    <t>911™ Deluxe</t>
  </si>
  <si>
    <t xml:space="preserve">Features: 3M™ Scotchlite™ Triple Trim Chevrons, Leather sweatband and nape, Black Nomex®/FR Cotton Drape/ Ear Cover </t>
  </si>
  <si>
    <t>911H91_</t>
  </si>
  <si>
    <t>911H93_</t>
  </si>
  <si>
    <t>911G91_</t>
  </si>
  <si>
    <t xml:space="preserve">1910™ Standard </t>
  </si>
  <si>
    <t xml:space="preserve">Features: 3M™ Scotchlite™ Solid Lime Trapezoids, Knit sweatband and nape, Black Nomex®/FR Cotton Drape/ Ear Cover </t>
  </si>
  <si>
    <t>1910H25_</t>
  </si>
  <si>
    <t>1910G25_</t>
  </si>
  <si>
    <t>1910F25_</t>
  </si>
  <si>
    <t>Flip Downs Only (Non-NFPA)</t>
  </si>
  <si>
    <t>1910GF25_</t>
  </si>
  <si>
    <t>Goggles (Innerzone 3) &amp; Flip Downs</t>
  </si>
  <si>
    <t xml:space="preserve">1910™ Deluxe </t>
  </si>
  <si>
    <t xml:space="preserve">Features: 3M™ Scotchlite™ Triple Trim Trapezoids, Leather sweatband and nape, Black Nomex®/FR Cotton Drape/ Ear Cover </t>
  </si>
  <si>
    <t>1910H95_</t>
  </si>
  <si>
    <t>1910G95_</t>
  </si>
  <si>
    <t>1910F95_</t>
  </si>
  <si>
    <t>1910GF95_</t>
  </si>
  <si>
    <t>*Numbers in parenthesis indicates code for color. Insert color code at the end of each code.</t>
  </si>
  <si>
    <t>Fire-Dex®  Boots</t>
  </si>
  <si>
    <r>
      <t>All NFPA</t>
    </r>
    <r>
      <rPr>
        <b/>
        <sz val="9"/>
        <rFont val="Franklin Gothic Medium"/>
        <family val="2"/>
      </rPr>
      <t xml:space="preserve"> </t>
    </r>
    <r>
      <rPr>
        <sz val="9"/>
        <rFont val="Franklin Gothic Medium"/>
        <family val="2"/>
      </rPr>
      <t>models are certified to NFPA 1971, current edition.</t>
    </r>
  </si>
  <si>
    <t>Medium, wide, and extra wide</t>
  </si>
  <si>
    <t>Features:</t>
  </si>
  <si>
    <t>Leather Structural Fire Boot.  Flame retardent leather.  Thermal barrier.  Moisture barrier.  100% rubber Vibram® cemented sole.  Cushion sock liner.</t>
  </si>
  <si>
    <t>Sizes:</t>
  </si>
  <si>
    <t>Medium - 4, 5, 6, 7, 8, 8.5, 9, 9.5, 10, 10.5, 11, 11.5, 12, 12.5, 13, 13.5, 14, 15, 16</t>
  </si>
  <si>
    <t>Wide - 8, 8.5, 9, 9.5, 10, 10.5, 11, 11.5, 12, 12.5, 13, 13.5, 14, 15, 16</t>
  </si>
  <si>
    <t>X-Wide - 8, 8.5, 9, 9.5, 10, 10.5, 11, 11.5, 12, 13, 14</t>
  </si>
  <si>
    <t>FDXR-100 Rubber Boots</t>
  </si>
  <si>
    <t>Medium and wide</t>
  </si>
  <si>
    <t>Flame retardent natural rubber blended with nitrile.  Wool felt thermal liner.  Cushion sock liner.</t>
  </si>
  <si>
    <t>Medium - 4, 5, 6, 7, 8, 8.5, 9, 9.5, 10, 10.5, 11, 11.5, 12, 13, 14</t>
  </si>
  <si>
    <t>Wide - 8, 8.5, 9, 9.5, 10, 10.5, 11, 11.5, 12, 13, 14</t>
  </si>
  <si>
    <t>* Sizing consistent with the Brannock Sizing Device</t>
  </si>
  <si>
    <r>
      <t xml:space="preserve">Fire-Dex® </t>
    </r>
    <r>
      <rPr>
        <b/>
        <vertAlign val="superscript"/>
        <sz val="18"/>
        <rFont val="Goudy Old Style MT Std"/>
        <family val="1"/>
      </rPr>
      <t xml:space="preserve"> </t>
    </r>
    <r>
      <rPr>
        <b/>
        <sz val="18"/>
        <rFont val="Goudy Old Style MT Std"/>
        <family val="1"/>
      </rPr>
      <t>Gear Bags</t>
    </r>
  </si>
  <si>
    <t>B01CR022</t>
  </si>
  <si>
    <t>24"x13"x14", Red, w/"Fire Fighting Gear" Stencil</t>
  </si>
  <si>
    <t>B01CB024</t>
  </si>
  <si>
    <t>24"x13"x14", Blue, w/"Haz-Mat Equipment" Stencil</t>
  </si>
  <si>
    <t>B02CR023</t>
  </si>
  <si>
    <t>25-1/2"x14"x16", Red, Extra Large, w/ Maltese Cross Stencil</t>
  </si>
  <si>
    <t>B03CR023</t>
  </si>
  <si>
    <t>16"x16"x20", Red, Step-In Boot &amp; Gear Bag, w/Maltese Cross</t>
  </si>
  <si>
    <t>B05CR023</t>
  </si>
  <si>
    <t>25-1/2"x21"x15", Red, Super Large, w/Maltese Cross Stencil</t>
  </si>
  <si>
    <t>Heavy Duty Cordura Nylon - Oil, Water, and Grease Resistant</t>
  </si>
  <si>
    <t>Yellow Stenciling</t>
  </si>
  <si>
    <t>For No Stencil, change last 3 digits of part number above to "NNS"</t>
  </si>
  <si>
    <t>*****For Special Stencils*****</t>
  </si>
  <si>
    <t>$150 One Time Set-Up Charge Per Color and $7/bag charge</t>
  </si>
  <si>
    <t>Fire-Dex® Gloves</t>
  </si>
  <si>
    <t>FDX G1</t>
  </si>
  <si>
    <t>60+ TPP</t>
  </si>
  <si>
    <t>Roll-over, seamless fingertips for better tactility</t>
  </si>
  <si>
    <t>Full grain goatskin on the palm side and around the finger tips</t>
  </si>
  <si>
    <t>Full grain goat and cowhide used across palm for extra padding and protection </t>
  </si>
  <si>
    <t>5 Layer Back - 2 layers Kovenex-R ®, 1 layer  Pyrotect™ moisture barrier, 1 layer reverse grain pig, 1 layerf full grain cowhide</t>
  </si>
  <si>
    <t>Available in six sizes (XS, SM, MD, LG, XL, 2X)</t>
  </si>
  <si>
    <t>FDXG1N</t>
  </si>
  <si>
    <t>Cow hide knuckle guard, goatskin palm, pigskin back and palm strap, Kovenex® thermal and Pyrotect™ Moisture barrier, aramid knitwrist</t>
  </si>
  <si>
    <t>FDXG1L</t>
  </si>
  <si>
    <t>Cow hide knuckle guard, goatskin palm, pigskin back and palm strap, Kovenex® thermal and Pyrotect™ Moisture barrier, leather gauntlet cuff</t>
  </si>
  <si>
    <t>G03 = TrueFit™ wing thumb Gloves with shorter fingers*                     G01 = Straight thumb with standard fingers*</t>
  </si>
  <si>
    <t>Certified to NFPA 1971, current edition</t>
  </si>
  <si>
    <t>Dex-Pro™ 3D Leather Glove</t>
  </si>
  <si>
    <t>Gauntlet Cuff</t>
  </si>
  <si>
    <t>G2LXS</t>
  </si>
  <si>
    <t>Dex-Pro 3D leather glove, gauntlet cuff - Size Extra Small</t>
  </si>
  <si>
    <t>G2LSM</t>
  </si>
  <si>
    <t>Dex-Pro 3D leather glove, gauntlet cuff - Size Small</t>
  </si>
  <si>
    <t>G2LMD</t>
  </si>
  <si>
    <t>Dex-Pro 3D leather glove, gauntlet cuff - Size Medium</t>
  </si>
  <si>
    <t>G2LLG</t>
  </si>
  <si>
    <t>Dex-Pro 3D leather glove, gauntlet cuff - Size Large</t>
  </si>
  <si>
    <t>G2LXL</t>
  </si>
  <si>
    <t>Dex-Pro 3D leather glove, gauntlet cuff - Size Extra Large</t>
  </si>
  <si>
    <t>G2L2X</t>
  </si>
  <si>
    <t>Dex-Pro 3D leather glove, gauntlet cuff - Size 2XL</t>
  </si>
  <si>
    <t>Knitwrist Cuff</t>
  </si>
  <si>
    <t>G2NXS</t>
  </si>
  <si>
    <t>Dex-Pro 3D leather glove, knitwrist cuff - Size Extra Small</t>
  </si>
  <si>
    <t>G2NSM</t>
  </si>
  <si>
    <t>Dex-Pro 3D leather glove, knitwrist cuff - Size Small</t>
  </si>
  <si>
    <t>G2NMD</t>
  </si>
  <si>
    <t>Dex-Pro 3D leather glove, knitwrist cuff - Size Medium</t>
  </si>
  <si>
    <t>G2NLG</t>
  </si>
  <si>
    <t>Dex-Pro 3D leather glove, knitwrist cuff - Size Large</t>
  </si>
  <si>
    <t>G2NXL</t>
  </si>
  <si>
    <t>Dex-Pro 3D leather glove, knitwrist cuff - Size Extra Large</t>
  </si>
  <si>
    <t>G2N2X</t>
  </si>
  <si>
    <t>Dex-Pro 3D leather glove, knitwrist cuff - Size 2XL</t>
  </si>
  <si>
    <t>I2H</t>
  </si>
  <si>
    <r>
      <rPr>
        <b/>
        <sz val="17"/>
        <rFont val="Times New Roman"/>
        <family val="1"/>
      </rPr>
      <t>F</t>
    </r>
    <r>
      <rPr>
        <b/>
        <sz val="17"/>
        <rFont val="Palatino Linotype"/>
        <family val="1"/>
      </rPr>
      <t xml:space="preserve">ire-Dex® Interceptor Package
</t>
    </r>
    <r>
      <rPr>
        <sz val="8"/>
        <rFont val="Franklin Gothic Medium"/>
        <family val="2"/>
      </rPr>
      <t xml:space="preserve">All NFPA models are certified by </t>
    </r>
    <r>
      <rPr>
        <i/>
        <sz val="8"/>
        <rFont val="Franklin Gothic Medium"/>
        <family val="2"/>
      </rPr>
      <t xml:space="preserve">SEI  </t>
    </r>
    <r>
      <rPr>
        <sz val="8"/>
        <rFont val="Franklin Gothic Medium"/>
        <family val="2"/>
      </rPr>
      <t>, in accordance with NFPA 1971, current edition.</t>
    </r>
  </si>
  <si>
    <r>
      <rPr>
        <b/>
        <sz val="11"/>
        <rFont val="Times New Roman"/>
        <family val="1"/>
      </rPr>
      <t>All Packages Include:</t>
    </r>
  </si>
  <si>
    <r>
      <rPr>
        <sz val="8"/>
        <rFont val="Franklin Gothic Medium"/>
        <family val="2"/>
      </rPr>
      <t>H41 Interceptor Hood</t>
    </r>
  </si>
  <si>
    <r>
      <rPr>
        <sz val="8"/>
        <rFont val="Franklin Gothic Medium"/>
        <family val="2"/>
      </rPr>
      <t>TECGEN Level 3 Jacket</t>
    </r>
  </si>
  <si>
    <r>
      <rPr>
        <sz val="8"/>
        <rFont val="Franklin Gothic Medium"/>
        <family val="2"/>
      </rPr>
      <t>TECGEN Level 3 Pant (Suspenders Not Included)</t>
    </r>
  </si>
  <si>
    <r>
      <rPr>
        <u/>
        <sz val="8"/>
        <rFont val="Franklin Gothic Medium"/>
        <family val="2"/>
      </rPr>
      <t>Part Number</t>
    </r>
  </si>
  <si>
    <r>
      <rPr>
        <u/>
        <sz val="8"/>
        <rFont val="Franklin Gothic Medium"/>
        <family val="2"/>
      </rPr>
      <t>MSRP</t>
    </r>
  </si>
  <si>
    <r>
      <rPr>
        <sz val="8"/>
        <rFont val="Franklin Gothic Medium"/>
        <family val="2"/>
      </rPr>
      <t>FDX-IP</t>
    </r>
  </si>
  <si>
    <r>
      <rPr>
        <sz val="8"/>
        <rFont val="Franklin Gothic Medium"/>
        <family val="2"/>
      </rPr>
      <t>Fire Dex Interceptor Package</t>
    </r>
  </si>
  <si>
    <t>****Pricing Valid only in Conjuction with Purchase of Full Set of Turnout Gear - Add On Product Only - Cannot Be Purchased Individually at this price</t>
  </si>
  <si>
    <t>Add Fleece Liner</t>
  </si>
  <si>
    <t>EN</t>
  </si>
  <si>
    <t>FXR TURNOUTS (COAT &amp; PANT)</t>
  </si>
  <si>
    <t>The items on this page are required for NFPA 1971 compliant coats and pants.</t>
  </si>
  <si>
    <t xml:space="preserve">FXR turnouts are specifically designed to minimize firefighter stress and fatigue through Active Posture Design™ (APD).  
Seamless Collar | OmniDex™ Shoulder | Dexflex™ Knees &amp; Elbows | Athletic Pant Design </t>
  </si>
  <si>
    <t>FXR Coats</t>
  </si>
  <si>
    <t>FXR Pants</t>
  </si>
  <si>
    <t>Supplier</t>
  </si>
  <si>
    <t>Milliken</t>
  </si>
  <si>
    <t>black, tan, yellow, navy</t>
  </si>
  <si>
    <t>red, white</t>
  </si>
  <si>
    <t>Safety Components</t>
  </si>
  <si>
    <t xml:space="preserve">6.5 oz Armor AP </t>
  </si>
  <si>
    <t>Tencate</t>
  </si>
  <si>
    <t>gold, yellow, khaki, black, light gold</t>
  </si>
  <si>
    <t>6.5 oz TECGEN71</t>
  </si>
  <si>
    <t>6.6 oz Agility™</t>
  </si>
  <si>
    <t>light gold, dark gold, black gold</t>
  </si>
  <si>
    <t>7.5 oz Gemini™ XT</t>
  </si>
  <si>
    <t xml:space="preserve">6.9 oz Kombat™ Flex </t>
  </si>
  <si>
    <t>6.0 oz PBI Max™</t>
  </si>
  <si>
    <t>7.0 oz PBI Max™</t>
  </si>
  <si>
    <t xml:space="preserve">7.5 oz Gemini™ XT </t>
  </si>
  <si>
    <t>M1</t>
  </si>
  <si>
    <t>7.0 oz Defender™ M NP - Brass</t>
  </si>
  <si>
    <t>Norfab</t>
  </si>
  <si>
    <t>6.2 oz OmniQuilt® – 6 OQ</t>
  </si>
  <si>
    <t>P1</t>
  </si>
  <si>
    <t>5.9 oz Prism 1-Layer</t>
  </si>
  <si>
    <t>7.8 oz Defender™ M SL2- Camo</t>
  </si>
  <si>
    <t>7.8 oz Defender™ M SL2 - Brass</t>
  </si>
  <si>
    <t>G1</t>
  </si>
  <si>
    <t>5.9 oz Glide Ice™ 1-Layer</t>
  </si>
  <si>
    <t>7.7 oz Caldura Elite® SL2i</t>
  </si>
  <si>
    <t>6.8 oz Glide® w/ PBI G2</t>
  </si>
  <si>
    <t>7.7 oz Quantum® 3D-S SL2i</t>
  </si>
  <si>
    <t>6.5 oz. Glide Ice with DuPont™ Nomex® Nano</t>
  </si>
  <si>
    <t>Stedfast</t>
  </si>
  <si>
    <t>W.L. Gore</t>
  </si>
  <si>
    <t>4.7 oz CROSSTECH® Black, 2F</t>
  </si>
  <si>
    <t>7.0 oz CROSSTECH® 3-Layer, 4A</t>
  </si>
  <si>
    <t>Woven Hook &amp; Loop w/7" Storm Flap</t>
  </si>
  <si>
    <t>XC42</t>
  </si>
  <si>
    <t xml:space="preserve">Oralite® Brilliance™  Lime, 2" or 3" w/ or w/o center stripe  </t>
  </si>
  <si>
    <t>Trim Configuration (compliant to NFPA 1971)</t>
  </si>
  <si>
    <t>FXR PROXIMITY (COAT &amp; PANT)</t>
  </si>
  <si>
    <t>FXR Proximity Coats</t>
  </si>
  <si>
    <t>FXR Proximity Pants</t>
  </si>
  <si>
    <t>7.5 oz</t>
  </si>
  <si>
    <t>AL8 Aluminized Basofil / Para-aramid</t>
  </si>
  <si>
    <t>Chest Pocket Options</t>
  </si>
  <si>
    <t>All radio pockets have liquid barrier reinforcement on entire pocket and flap</t>
  </si>
  <si>
    <t>Hand Pocket Options</t>
  </si>
  <si>
    <t>All bellows include Kevlar® reinforced bottom half of pocket</t>
  </si>
  <si>
    <t>Full Bellows Cargo Pocket (ea.) (8x8x2")</t>
  </si>
  <si>
    <t>Semi-Bellow Handwarmer (ea.) (8x9x2")</t>
  </si>
  <si>
    <t>Combo Semi-Bellow/Handwarmer (ea.) (9x9x2")</t>
  </si>
  <si>
    <t>Split Bellows Cargo (ea.) (10x10x2")</t>
  </si>
  <si>
    <t>Add full Kevlar lining to any pocket (ea)</t>
  </si>
  <si>
    <r>
      <t xml:space="preserve">Mobility Options &amp; Reinforcements - </t>
    </r>
    <r>
      <rPr>
        <b/>
        <sz val="8"/>
        <rFont val="Franklin Gothic Medium"/>
        <family val="2"/>
      </rPr>
      <t>*Polymer coated aramid &amp; leather are available in Grey, Gold &amp; Black*</t>
    </r>
  </si>
  <si>
    <t>Coat Option Code</t>
  </si>
  <si>
    <t>Aluminized Outer Shell</t>
  </si>
  <si>
    <t>Padded Shoulder Caps (5"x6-3/4")</t>
  </si>
  <si>
    <t>Pant Option Code</t>
  </si>
  <si>
    <t>Cuff Reinforcement</t>
  </si>
  <si>
    <t>Belt Loop 1"x3" Shell Material (ea)</t>
  </si>
  <si>
    <t>Mic Clip 1"x2" Shell Material (ea)</t>
  </si>
  <si>
    <t>(2 standard on pant)</t>
  </si>
  <si>
    <t xml:space="preserve">Kevlar® Belt w/ Thermoplastic Hardware </t>
  </si>
  <si>
    <t>Aluminized Shell Material</t>
  </si>
  <si>
    <t>H01PF -0D1</t>
  </si>
  <si>
    <t>H01PF -0D2</t>
  </si>
  <si>
    <t>H02PF-003</t>
  </si>
  <si>
    <t>FXM TURNOUTS (COAT &amp; PANT)</t>
  </si>
  <si>
    <t>Traditional, proven performance characteristics paired with the latest in comfort features in a modern style turnout. 
Dexflex™ Knees &amp; Elbows | Modern Tapered Hem | Seamless Crotch Gusset | Dexflex™ Reverse Tapered Cuffs</t>
  </si>
  <si>
    <t>FXM Coats</t>
  </si>
  <si>
    <t>FXM Pants</t>
  </si>
  <si>
    <t>New Coat Price</t>
  </si>
  <si>
    <t>New No Rear Panel Price</t>
  </si>
  <si>
    <t>black, tan, yellow,  navy</t>
  </si>
  <si>
    <t xml:space="preserve">6.6 oz Agility™  </t>
  </si>
  <si>
    <t>7.0 oz Defender™ M NP</t>
  </si>
  <si>
    <t>7.3 oz Defender™ M SL2- Camo</t>
  </si>
  <si>
    <t>7.3 oz Defender™ M SL2- Brass</t>
  </si>
  <si>
    <t>7.7 oz Caldura® Elite SL2i</t>
  </si>
  <si>
    <t>6.8 oz Glide® w/PBI G2</t>
  </si>
  <si>
    <t>W.L Gore</t>
  </si>
  <si>
    <t>TURNOUT COAT OPTIONS</t>
  </si>
  <si>
    <t>Available on FXR and FXM Models</t>
  </si>
  <si>
    <t>28" coats or smaller cannot have pockets larger than 9x9"</t>
  </si>
  <si>
    <t>Full Bellow Cargo Pocket (ea.) (8x8x2") *</t>
  </si>
  <si>
    <t>Radio Pocket (7x3.5x2")</t>
  </si>
  <si>
    <t>Split Bellow Cargo Pocket (ea.) (10x10x2")</t>
  </si>
  <si>
    <t>Combo Semi-Bellow/Handwarmer (ea.) (8x9x2")</t>
  </si>
  <si>
    <t>DexFlex™ Back (FXM ONLY)</t>
  </si>
  <si>
    <t>Lettering Patches  **Cost of Letters Now Included**</t>
  </si>
  <si>
    <t>XL00</t>
  </si>
  <si>
    <t>Sewn Direct Lettering</t>
  </si>
  <si>
    <t>XLA</t>
  </si>
  <si>
    <t>Arched Sewn Direct Lettering</t>
  </si>
  <si>
    <t>TURNOUT PANT OPTIONS</t>
  </si>
  <si>
    <t xml:space="preserve">Available on FXR and FXM Models                   </t>
  </si>
  <si>
    <t>SUSPENDERS</t>
  </si>
  <si>
    <t>Black Padded Suspenders: 
H-Back, Black Webbing,  with Ladder Lock, Post Style Attachment</t>
  </si>
  <si>
    <t>MCHL2832</t>
  </si>
  <si>
    <t>MCHL3438</t>
  </si>
  <si>
    <t>MCHL4044</t>
  </si>
  <si>
    <t>MCHL4650</t>
  </si>
  <si>
    <t>MCHL5254</t>
  </si>
  <si>
    <t>Black Padded Suspenders:
 X-Back, Black Webbing,  with Ladder Lock, Post Style Attachment</t>
  </si>
  <si>
    <t>MCXL2832</t>
  </si>
  <si>
    <t>MCXL3438</t>
  </si>
  <si>
    <t>MCXL4044</t>
  </si>
  <si>
    <t>MCXL4650</t>
  </si>
  <si>
    <t>MCXL5254</t>
  </si>
  <si>
    <t>Black Padded Suspenders: 
X-Back, Black Webbing, with Ladder Lock and hook &amp; loop attachment on front and back                   Thermoplastic Dee or 1" x 4" Fabric Tab Attachment</t>
  </si>
  <si>
    <t>SVXL2832</t>
  </si>
  <si>
    <t>SVXL3438</t>
  </si>
  <si>
    <t>SVXL4044</t>
  </si>
  <si>
    <t>SVXL4650</t>
  </si>
  <si>
    <t>SVXL5254</t>
  </si>
  <si>
    <t>Black Padded Suspenders: 
H-Back, Black Webbing, with Cam Lock and hook &amp; loop attachment on front and back                   Thermoplastic Dee or 1" x 4" Fabric Tab Attachment</t>
  </si>
  <si>
    <t>SVHC2832</t>
  </si>
  <si>
    <t>SVHC3438</t>
  </si>
  <si>
    <t>SVHC4044</t>
  </si>
  <si>
    <t>SVHC4650</t>
  </si>
  <si>
    <t>SVHC5254</t>
  </si>
  <si>
    <t>EGRESS OPTIONS</t>
  </si>
  <si>
    <t>* Egress pockets  are available on FXR and FXM Pants</t>
  </si>
  <si>
    <t>*Integrated Harness only available on FXR Pants</t>
  </si>
  <si>
    <t>ITFR BLT</t>
  </si>
  <si>
    <t>Ladder/Rescue Belt (can be used with coat or pant)</t>
  </si>
  <si>
    <t xml:space="preserve"> Pant Harness Systems and Egress Pockets </t>
  </si>
  <si>
    <t>I2H Harness</t>
  </si>
  <si>
    <t>RIT AL2 Descender sys. w/ carab. &amp; cros.hook &amp; Egress Pocket (XPEG + ITES COMBO)</t>
  </si>
  <si>
    <t>Integrated Harness System</t>
  </si>
  <si>
    <t>CHIEFTAIN® TURNOUT GEAR</t>
  </si>
  <si>
    <t>Chieftain Turnouts remain an excellent option for budget conscious departments - available in the most popular fabrics and options. Available with a 35” coat or a 32” coat (35M or 32X)</t>
  </si>
  <si>
    <t>Liner</t>
  </si>
  <si>
    <t>7.5 oz Nomex® IIIA (black, red, tan, yellow, white, navy)</t>
  </si>
  <si>
    <t>Q8 (Q) and Stedair 3000 (T)</t>
  </si>
  <si>
    <t>Defender M NP (M1) and Stedair 3000 (T)</t>
  </si>
  <si>
    <t>6.6 oz Pioneer™ (gold, yellow, khaki, black)</t>
  </si>
  <si>
    <t xml:space="preserve">Black padded suspender (MCHL)              </t>
  </si>
  <si>
    <t>Black padded suspender (MCHL)</t>
  </si>
  <si>
    <r>
      <t xml:space="preserve">4X </t>
    </r>
    <r>
      <rPr>
        <sz val="9"/>
        <color indexed="8"/>
        <rFont val="Franklin Gothic Medium"/>
        <family val="2"/>
      </rPr>
      <t>(add 30%)</t>
    </r>
  </si>
  <si>
    <t>PARA-DEX™ EMS GEAR</t>
  </si>
  <si>
    <t>PCEMSNOMEX</t>
  </si>
  <si>
    <t xml:space="preserve">6 oz. NOMEX® in yellow, navy, royal or tan with CROSSTECH®  moisture barrier </t>
  </si>
  <si>
    <t>PCEMSTECGEN</t>
  </si>
  <si>
    <t xml:space="preserve">6.5 oz. TECGEN51 in black, tan, or navy with CROSSTECH®  moisture barrier </t>
  </si>
  <si>
    <t>Jacket Trim Option</t>
  </si>
  <si>
    <t>2" Scotchlite™ Comfort Trim in 2" NFPA standard configuration</t>
  </si>
  <si>
    <t xml:space="preserve">Quilted Nylon liner that attaches to the inside of jacket with zippers, 1 pocket, knitwrist </t>
  </si>
  <si>
    <t>Jacket Reinforcements</t>
  </si>
  <si>
    <t>1 row sewn Lettering sewn direct</t>
  </si>
  <si>
    <t>PPEMSNOMEX</t>
  </si>
  <si>
    <t xml:space="preserve">6 oz. NOMEX® in yellow, navy, royal or tan with CROSSTECH® moisture barrier  </t>
  </si>
  <si>
    <t>PPEMSTECGEN</t>
  </si>
  <si>
    <t>6.0 oz. NOMEX® IIIA outer shell availablen yellow, navy, royal or tan</t>
  </si>
  <si>
    <t>Pant Trim Option</t>
  </si>
  <si>
    <t>2" Scotchlite™ Comfort Trim around cuff</t>
  </si>
  <si>
    <t>USAR (URBAN SEARCH &amp; RESCUE) GEAR</t>
  </si>
  <si>
    <t xml:space="preserve">6 oz. NOMEX® in yellow, navy, royal or tan with CROSSTECH® SR moisture barrier </t>
  </si>
  <si>
    <t>PCUSARTECGEN51</t>
  </si>
  <si>
    <t xml:space="preserve">6.5 oz. TECGEN51 in black, tan, or navy with CROSSTECH® SR moisture barrier </t>
  </si>
  <si>
    <t>NOMEX® Fleece jacket liner</t>
  </si>
  <si>
    <t>Jacket Trim Options</t>
  </si>
  <si>
    <t>XTO2</t>
  </si>
  <si>
    <t xml:space="preserve">3" Scotchlite™ Triple Trim in 3" NFPA standard configuration </t>
  </si>
  <si>
    <t xml:space="preserve">3" Scotchlite™ Triple Trim in 3" NYC configuration </t>
  </si>
  <si>
    <t xml:space="preserve">2" Scotchlite™ Comfort Trim in 2" NFPA standard configuration </t>
  </si>
  <si>
    <t xml:space="preserve">3" Scotchlite™ Comfort Trim in 3" NFPA standard configuration </t>
  </si>
  <si>
    <t xml:space="preserve">3" Scotchlite™ Comfort Trim in 3" NYC configuration </t>
  </si>
  <si>
    <r>
      <t>6 oz. NOMEX® in yellow, navy, royal or</t>
    </r>
    <r>
      <rPr>
        <sz val="9"/>
        <rFont val="Franklin Gothic Medium"/>
        <family val="2"/>
      </rPr>
      <t xml:space="preserve"> tan with CROSSTECH® SR moisture barrier  </t>
    </r>
  </si>
  <si>
    <t>PPUSARTECGEN51</t>
  </si>
  <si>
    <t>XM61 cuff adjusters</t>
  </si>
  <si>
    <t>XM45 zipper leg closure</t>
  </si>
  <si>
    <t>10" x 8" shell reinforced knee</t>
  </si>
  <si>
    <t xml:space="preserve">XP31 Two full bellow front pockets 8" x 8" x 2" </t>
  </si>
  <si>
    <t>Pant Trim Options</t>
  </si>
  <si>
    <t>3" Scotchlite™ Triple Trim around cuffs</t>
  </si>
  <si>
    <t>2" Scotchlite™ Comfort Trim around cuffs</t>
  </si>
  <si>
    <t xml:space="preserve">3" Scotchlite™ Comfort Trim around cuffs </t>
  </si>
  <si>
    <t>Lettering Patches  **Cost of letters now included**</t>
  </si>
  <si>
    <t>1 row lettering sewn direct</t>
  </si>
  <si>
    <t>For Reinforcements Options, use ParaDex™ EMS Pricing on Previous Page</t>
  </si>
  <si>
    <t>CHIEFTAIN® WILDLAND APPAREL</t>
  </si>
  <si>
    <r>
      <t>Fire-Dex</t>
    </r>
    <r>
      <rPr>
        <vertAlign val="superscript"/>
        <sz val="9"/>
        <rFont val="Franklin Gothic Medium"/>
        <family val="2"/>
      </rPr>
      <t>®</t>
    </r>
    <r>
      <rPr>
        <sz val="9"/>
        <rFont val="Franklin Gothic Medium"/>
        <family val="2"/>
      </rPr>
      <t xml:space="preserve"> Chieftain</t>
    </r>
    <r>
      <rPr>
        <vertAlign val="superscript"/>
        <sz val="9"/>
        <rFont val="Franklin Gothic Medium"/>
        <family val="2"/>
      </rPr>
      <t>®</t>
    </r>
    <r>
      <rPr>
        <sz val="9"/>
        <rFont val="Franklin Gothic Medium"/>
        <family val="2"/>
      </rPr>
      <t xml:space="preserve"> Wildland Apparel is compliant to NFPA 1977, current edition.</t>
    </r>
  </si>
  <si>
    <t>Add angled hand pockets (bag pockets) with pass through pockets</t>
  </si>
  <si>
    <t>One 9x3x2" radio pocket, left chest with mic clip above</t>
  </si>
  <si>
    <t>Pricing for lettering on Wildland is the same as Chieftain</t>
  </si>
  <si>
    <r>
      <t xml:space="preserve">TECGEN51
</t>
    </r>
    <r>
      <rPr>
        <sz val="10"/>
        <rFont val="Franklin Gothic Medium"/>
        <family val="2"/>
      </rPr>
      <t>TECGEN51 is compliant to NFPA 1977 &amp; NFPA 1951, current editions.</t>
    </r>
  </si>
  <si>
    <t>XJ__ _F</t>
  </si>
  <si>
    <t>Two cargo hand pockets (7"x7")</t>
  </si>
  <si>
    <t>Use first blank space in code for Size, last blank for Inseam (even numbers 26-36").  Example for Large, 30" inseam:  XP1TLG30</t>
  </si>
  <si>
    <r>
      <t>Level 3 Pant features:</t>
    </r>
    <r>
      <rPr>
        <sz val="9"/>
        <color theme="1"/>
        <rFont val="Franklin Gothic Medium"/>
        <family val="2"/>
      </rPr>
      <t xml:space="preserve"> All Level 1 Features Plus: PCA reinforced knees with replaceable padded inserts, and PCA reinforced cuffs</t>
    </r>
  </si>
  <si>
    <t xml:space="preserve">TECGEN51 Jacket &amp; Pant Sizing </t>
  </si>
  <si>
    <t>Use the first blank in the code for  size, and the last blank for inseam (Short, Regular, or Tall).  Example for Large, Short inseam:  XP1TLGS</t>
  </si>
  <si>
    <t xml:space="preserve">TECGEN51 Coverall Sizing </t>
  </si>
  <si>
    <t>Available in Short, Regular or Tall.  Add "S", "R", or "T" in last place of code</t>
  </si>
  <si>
    <t>Applicable to Level 3 pants</t>
  </si>
  <si>
    <t>Level 1 include 1 row of lettering at no charge. Level 3 includes 2 rows.</t>
  </si>
  <si>
    <r>
      <rPr>
        <b/>
        <sz val="11"/>
        <color theme="1"/>
        <rFont val="Franklin Gothic Medium"/>
        <family val="2"/>
      </rPr>
      <t>TECGEN51 Return &amp; Exchange</t>
    </r>
    <r>
      <rPr>
        <sz val="11"/>
        <color theme="1"/>
        <rFont val="Franklin Gothic Medium"/>
        <family val="2"/>
      </rPr>
      <t xml:space="preserve">
</t>
    </r>
    <r>
      <rPr>
        <sz val="10"/>
        <color theme="1"/>
        <rFont val="Franklin Gothic Medium"/>
        <family val="2"/>
      </rPr>
      <t>Goods will not be accepted without a valid return goods authorization number (RGA#)*. RGAs are obtainable from your Customer Service Representative. Returns or exchanges are not permitted past 90 days. 
Gear can be exchanged or returned as long as there is no customization (lettering, additional options) and if it is in completely new, unused condition.  Customized products cannot be returned or exchanged.  Fire-Dex will not accept Return Requests to add options to previously purchased gear. Any additional options and lettering must be requested at the time of order. If options or lettering need to be added to gear that has already been purchased, these additions will need to be made by an ISP. 
Authorized returns of goods which came from our stock will be charged a 25% restocking charge unless found defective in material or workmanship under warranty.  Items that are not stocked are non-returnable.
*Gear must be from current production standards. All returned goods must be returned clean (in accordance with guidelines of NFPA 1500), to facilitate inspection for proper handling. Goods that have not been cleaned will be sent back freight collect.</t>
    </r>
  </si>
  <si>
    <t>FXA Coats</t>
  </si>
  <si>
    <t>FXA Pants</t>
  </si>
  <si>
    <t>FXA PROXIMITY (COAT &amp; PANT)</t>
  </si>
  <si>
    <t>FXA Proximity Coats</t>
  </si>
  <si>
    <t>FXA Proximity Pants</t>
  </si>
  <si>
    <r>
      <t>Fire-Dex</t>
    </r>
    <r>
      <rPr>
        <b/>
        <vertAlign val="superscript"/>
        <sz val="18"/>
        <rFont val="Franklin Gothic Medium"/>
        <family val="2"/>
      </rPr>
      <t>®</t>
    </r>
    <r>
      <rPr>
        <b/>
        <sz val="18"/>
        <rFont val="Franklin Gothic Medium"/>
        <family val="2"/>
      </rPr>
      <t xml:space="preserve">  H41 Interceptor™ Hoods</t>
    </r>
  </si>
  <si>
    <t xml:space="preserve">H41 Interceptor™ particulate barrier hoods reduce firefigthers' exposure to persistent fireground carcinogens and other contaminants. Choose between two barrier options: DuPont™ Nomex® Nano Flex or StedAIR® PREVENT.  
Cerfified to NFPA 1971, current edition. </t>
  </si>
  <si>
    <t xml:space="preserve">H41 Interceptor™ made with DuPont™ Nomex® Nano Flex </t>
  </si>
  <si>
    <t>Features: 
3-layer hood featuring  DuPont™ Nomex® Nano Flex  between two layers of knit 6.0oz PBI/Lenzing (20%/80%)
The only barrier hood to offer PBI protection
Available in M, L, XL</t>
  </si>
  <si>
    <t>H41 Interceptor Hood with Nano Flex,  Size Medium  (Head circumference Up to 22")</t>
  </si>
  <si>
    <t>H41 Interceptor Hood with Nano Flex,  Size Large   (Head circumference 22.1" - 24")</t>
  </si>
  <si>
    <t>H41 Interceptor Hood with Nano Flex,  Size X-Large  (Head circumference 24.1" - 26")</t>
  </si>
  <si>
    <t>H41 Interceptor™ made with StedAIR® PREVENT</t>
  </si>
  <si>
    <t>Features:
2-layer hood with an inner layer of StedAIR® PREVENT and outer layer of 8.0oz osy Nomex
99.9% Particulate Filatrion Efficiency after 100 washes
One size fits all</t>
  </si>
  <si>
    <t>H41NPNBFH</t>
  </si>
  <si>
    <t xml:space="preserve">H41 Interceptor Hood with Prevent </t>
  </si>
  <si>
    <t>BF</t>
  </si>
  <si>
    <t>Double Layer: P84 (Black)</t>
  </si>
  <si>
    <t>H37BFNB</t>
  </si>
  <si>
    <t>H37BFNBPX</t>
  </si>
  <si>
    <t>H37BFNB with Phoenix Specification, Large Bib</t>
  </si>
  <si>
    <t>H71BFNB</t>
  </si>
  <si>
    <t>H81BFNB</t>
  </si>
  <si>
    <t>H81BFNB EL</t>
  </si>
  <si>
    <t>Extra Long H81BFNB</t>
  </si>
  <si>
    <t>CHIEFTAIN® EXPRESS PROGRAM</t>
  </si>
  <si>
    <t>Made in Medina | Shipped in 5 Days or Less</t>
  </si>
  <si>
    <t>Fire-Dex® Express Gear is compliant to NFPA 1971, current edition.</t>
  </si>
  <si>
    <t xml:space="preserve">Chieftain 35M Standard Express Features </t>
  </si>
  <si>
    <t>Chieftain 32X Deluxe Express Features</t>
  </si>
  <si>
    <t>35" length jacket, standard sleeve length</t>
  </si>
  <si>
    <t>32" length jacket, standard sleeve length</t>
  </si>
  <si>
    <t xml:space="preserve">Inner woven hook &amp; loop, outer hook &amp; D closure on coat (XC20)  </t>
  </si>
  <si>
    <t>Inner zipper, outer hook &amp; loop closure - Coat and Pant (XC40)</t>
  </si>
  <si>
    <t>2" NFPA standard solid red or yellow trim (specify color)</t>
  </si>
  <si>
    <t xml:space="preserve">3" NYC Lime/Silver Triple Trim*            </t>
  </si>
  <si>
    <t xml:space="preserve">9"x3"x2" double notch radio pocket (XP11) (left chest)               </t>
  </si>
  <si>
    <t>Two 9"x9"x2" handwarmer/semi-bellow pockets (XP34)</t>
  </si>
  <si>
    <t xml:space="preserve">Two 10"x10" patch pockets                     </t>
  </si>
  <si>
    <t>Double notch radio pocket left chest (9"x3"x2")(XP11) w/XMCLPB (2)</t>
  </si>
  <si>
    <t>Black PCA shoulders</t>
  </si>
  <si>
    <t>Long Nomex® knit wrists, thumbhole</t>
  </si>
  <si>
    <t>Black PCA cuffs</t>
  </si>
  <si>
    <t>Regular rise pant w/6" rear bib</t>
  </si>
  <si>
    <t xml:space="preserve">Inner snap, outer hook &amp; dee closure on pant (XC00)     </t>
  </si>
  <si>
    <t xml:space="preserve">3" band of Lime/silver Triple Trim around cuff*            </t>
  </si>
  <si>
    <t xml:space="preserve">2" solid red or yellow trim on cuffs (specify color)                       </t>
  </si>
  <si>
    <t>Two Full bellows pocket (10x10x2") (XP30)</t>
  </si>
  <si>
    <t>Black PCA knees and cuffs (includes reverse taper cuffs)</t>
  </si>
  <si>
    <t>Inner zipper, outer woven hook &amp; loop closure (XC40)</t>
  </si>
  <si>
    <t>Take-up straps (XM58)</t>
  </si>
  <si>
    <t>DexFlex™ knees</t>
  </si>
  <si>
    <t>Includes black padded suspenders (MCHL)</t>
  </si>
  <si>
    <t>Two take-up straps (XM52)</t>
  </si>
  <si>
    <t>Standard</t>
  </si>
  <si>
    <t>Deluxe</t>
  </si>
  <si>
    <t xml:space="preserve"> Nomex® IIIA (see description for liner options)  (Code 1 Shell)</t>
  </si>
  <si>
    <r>
      <t xml:space="preserve">Standard Black, Tan or Yellow Coat </t>
    </r>
    <r>
      <rPr>
        <b/>
        <sz val="9"/>
        <rFont val="Franklin Gothic Medium"/>
        <family val="2"/>
      </rPr>
      <t xml:space="preserve">(35" COAT) </t>
    </r>
    <r>
      <rPr>
        <sz val="9"/>
        <rFont val="Franklin Gothic Medium"/>
        <family val="2"/>
      </rPr>
      <t>w/Q8 (Q) and Stedair 3000 (T)</t>
    </r>
  </si>
  <si>
    <t>Standard Black, Tan or Yellow Pant w/Q8 (Q) and Stedair 3000 (T)</t>
  </si>
  <si>
    <r>
      <t xml:space="preserve">Deluxe Yellow or Black Coat </t>
    </r>
    <r>
      <rPr>
        <b/>
        <sz val="9"/>
        <rFont val="Franklin Gothic Medium"/>
        <family val="2"/>
      </rPr>
      <t xml:space="preserve">(32" COAT) </t>
    </r>
    <r>
      <rPr>
        <sz val="9"/>
        <rFont val="Franklin Gothic Medium"/>
        <family val="2"/>
      </rPr>
      <t>w/Defender M NP (M1) and Stedair 3000 (T)</t>
    </r>
  </si>
  <si>
    <t>Deluxe Yellow or Black Pant w/Defender M NP (M1) and Stedair 3000 (T)</t>
  </si>
  <si>
    <t>Pioneer™ with Defender M NP (M1) and Stedair 3000 (T)  (Code 2 Shell)</t>
  </si>
  <si>
    <r>
      <t xml:space="preserve">Standard Gold, Khaki or Black Coat </t>
    </r>
    <r>
      <rPr>
        <b/>
        <sz val="9"/>
        <rFont val="Franklin Gothic Medium"/>
        <family val="2"/>
      </rPr>
      <t>(35" COAT)</t>
    </r>
  </si>
  <si>
    <t xml:space="preserve">Standard Gold, Khaki or Black Pant </t>
  </si>
  <si>
    <r>
      <t xml:space="preserve">Deluxe Gold, Khaki or Black Coat </t>
    </r>
    <r>
      <rPr>
        <b/>
        <sz val="9"/>
        <rFont val="Franklin Gothic Medium"/>
        <family val="2"/>
      </rPr>
      <t>(32" COAT)</t>
    </r>
  </si>
  <si>
    <t>Deluxe Gold, Khaki or Black Pant</t>
  </si>
  <si>
    <t>Nomex® 
Code 1</t>
  </si>
  <si>
    <t>Pioneer™
 Code 2</t>
  </si>
  <si>
    <t>1 row sewn lettering sewn direct</t>
  </si>
  <si>
    <t>1 row sewn lettering patch</t>
  </si>
  <si>
    <t>2 row sewn lettering patch</t>
  </si>
  <si>
    <t>1 row lettering patch w/hook &amp; loop</t>
  </si>
  <si>
    <t>Hanging patch w/snaps &amp; hook &amp; loop</t>
  </si>
  <si>
    <t xml:space="preserve">EXPRESS GEAR™ SIZING </t>
  </si>
  <si>
    <t>COAT SIZING</t>
  </si>
  <si>
    <t>PANT SIZING</t>
  </si>
  <si>
    <t>Chest Size</t>
  </si>
  <si>
    <t xml:space="preserve">Standard Sleeve </t>
  </si>
  <si>
    <t>Waist Size</t>
  </si>
  <si>
    <t>Standard Inseam **</t>
  </si>
  <si>
    <t>SM =</t>
  </si>
  <si>
    <t>MD =</t>
  </si>
  <si>
    <t>LG =</t>
  </si>
  <si>
    <t>XL =</t>
  </si>
  <si>
    <t>2X =</t>
  </si>
  <si>
    <t>3X =</t>
  </si>
  <si>
    <r>
      <t>Chieftain Express Gear™</t>
    </r>
    <r>
      <rPr>
        <sz val="9"/>
        <rFont val="Franklin Gothic Medium"/>
        <family val="2"/>
      </rPr>
      <t xml:space="preserve"> is shipped in 5 days or less, depending on order size. </t>
    </r>
  </si>
  <si>
    <t>For twenty (20) or more set orders, please contact customer service for delivery estimates.</t>
  </si>
  <si>
    <t>5 Day lead time applies only to standard sizes SM-3X</t>
  </si>
  <si>
    <t>* Note - Red/Silver triple trim available upon request</t>
  </si>
  <si>
    <t xml:space="preserve">**32" inseam available upon request </t>
  </si>
  <si>
    <t>FXA TURNOUTS (COAT &amp; PANT)</t>
  </si>
  <si>
    <t>FDXL-200 Red Leather Boots</t>
  </si>
  <si>
    <t>FDXM80 Flexfire Warrior Leather Boots</t>
  </si>
  <si>
    <t>FDXM80-[size]</t>
  </si>
  <si>
    <t>FDXL200-[size]</t>
  </si>
  <si>
    <t>FDXR100-[size]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</si>
</sst>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00"/>
    <numFmt numFmtId="167" formatCode="0.0%"/>
    <numFmt numFmtId="168" formatCode="0.0000"/>
    <numFmt numFmtId="169" formatCode="0.000"/>
    <numFmt numFmtId="170" formatCode="\$#,##0.00"/>
  </numFmts>
  <fonts count="76">
    <font>
      <sz val="11"/>
      <color theme="1"/>
      <name val="Calibri"/>
      <family val="2"/>
      <scheme val="minor"/>
    </font>
    <font>
      <b/>
      <sz val="14"/>
      <name val="Arial"/>
      <family val="2"/>
    </font>
    <font>
      <sz val="10"/>
      <name val="Arial"/>
      <family val="2"/>
    </font>
    <font>
      <b/>
      <sz val="14"/>
      <name val="Goudy Old Style MT Std"/>
      <family val="1"/>
    </font>
    <font>
      <sz val="8"/>
      <name val="Franklin Gothic Medium"/>
      <family val="2"/>
    </font>
    <font>
      <sz val="8"/>
      <color theme="1"/>
      <name val="Franklin Gothic Medium"/>
      <family val="2"/>
    </font>
    <font>
      <b/>
      <sz val="8"/>
      <name val="Franklin Gothic Medium"/>
      <family val="2"/>
    </font>
    <font>
      <b/>
      <sz val="11"/>
      <color theme="1"/>
      <name val="Calibri"/>
      <family val="2"/>
      <scheme val="minor"/>
    </font>
    <font>
      <b/>
      <sz val="8"/>
      <color theme="1"/>
      <name val="Franklin Gothic Medium"/>
      <family val="2"/>
    </font>
    <font>
      <b/>
      <sz val="18"/>
      <name val="Goudy Old Style MT Std"/>
      <family val="1"/>
    </font>
    <font>
      <sz val="11"/>
      <color theme="1"/>
      <name val="Calibri"/>
      <family val="2"/>
      <scheme val="minor"/>
    </font>
    <font>
      <sz val="9"/>
      <name val="Arial"/>
      <family val="2"/>
    </font>
    <font>
      <sz val="11"/>
      <color indexed="8"/>
      <name val="Calibri"/>
      <family val="2"/>
    </font>
    <font>
      <sz val="10"/>
      <name val="Arial"/>
      <family val="2"/>
    </font>
    <font>
      <sz val="9"/>
      <color theme="1"/>
      <name val="Franklin Gothic Medium"/>
      <family val="2"/>
    </font>
    <font>
      <b/>
      <sz val="8"/>
      <color indexed="8"/>
      <name val="Franklin Gothic Medium"/>
      <family val="2"/>
    </font>
    <font>
      <sz val="8"/>
      <color indexed="8"/>
      <name val="Franklin Gothic Medium"/>
      <family val="2"/>
    </font>
    <font>
      <i/>
      <sz val="8"/>
      <name val="Franklin Gothic Medium"/>
      <family val="2"/>
    </font>
    <font>
      <b/>
      <vertAlign val="superscript"/>
      <sz val="18"/>
      <name val="Goudy Old Style MT Std"/>
      <family val="1"/>
    </font>
    <font>
      <sz val="9"/>
      <name val="Franklin Gothic Medium"/>
      <family val="2"/>
    </font>
    <font>
      <b/>
      <sz val="9"/>
      <name val="Franklin Gothic Medium"/>
      <family val="2"/>
    </font>
    <font>
      <sz val="9"/>
      <color theme="1"/>
      <name val="Calibri"/>
      <family val="2"/>
      <scheme val="minor"/>
    </font>
    <font>
      <vertAlign val="superscript"/>
      <sz val="9"/>
      <name val="Franklin Gothic Medium"/>
      <family val="2"/>
    </font>
    <font>
      <b/>
      <sz val="9"/>
      <color indexed="8"/>
      <name val="Franklin Gothic Medium"/>
      <family val="2"/>
    </font>
    <font>
      <sz val="11"/>
      <color theme="1"/>
      <name val="Franklin Gothic Medium"/>
      <family val="2"/>
    </font>
    <font>
      <sz val="10"/>
      <name val="Franklin Gothic Medium"/>
      <family val="2"/>
    </font>
    <font>
      <b/>
      <sz val="10"/>
      <name val="Franklin Gothic Medium"/>
      <family val="2"/>
    </font>
    <font>
      <sz val="10"/>
      <color theme="1"/>
      <name val="Franklin Gothic Medium"/>
      <family val="2"/>
    </font>
    <font>
      <sz val="9"/>
      <color indexed="8"/>
      <name val="Franklin Gothic Medium"/>
      <family val="2"/>
    </font>
    <font>
      <sz val="8.5"/>
      <name val="Franklin Gothic Medium"/>
      <family val="2"/>
    </font>
    <font>
      <sz val="12"/>
      <name val="Franklin Gothic Medium"/>
      <family val="2"/>
    </font>
    <font>
      <sz val="11"/>
      <name val="Franklin Gothic Medium"/>
      <family val="2"/>
    </font>
    <font>
      <b/>
      <i/>
      <sz val="11"/>
      <color theme="1"/>
      <name val="Calibri"/>
      <family val="2"/>
      <scheme val="minor"/>
    </font>
    <font>
      <b/>
      <sz val="9"/>
      <color theme="1"/>
      <name val="Franklin Gothic Medium"/>
      <family val="2"/>
    </font>
    <font>
      <b/>
      <sz val="12"/>
      <name val="Goudy Old Style MT Std"/>
      <family val="1"/>
    </font>
    <font>
      <b/>
      <i/>
      <sz val="11"/>
      <color theme="1"/>
      <name val="Franklin Gothic Medium"/>
      <family val="2"/>
    </font>
    <font>
      <u/>
      <sz val="10"/>
      <name val="Franklin Gothic Medium"/>
      <family val="2"/>
    </font>
    <font>
      <u/>
      <sz val="11"/>
      <name val="Franklin Gothic Medium"/>
      <family val="2"/>
    </font>
    <font>
      <sz val="11"/>
      <name val="Calibri"/>
      <family val="2"/>
    </font>
    <font>
      <sz val="7"/>
      <color indexed="8"/>
      <name val="Franklin Gothic Medium"/>
      <family val="2"/>
    </font>
    <font>
      <sz val="7.5"/>
      <color indexed="8"/>
      <name val="Franklin Gothic Medium"/>
      <family val="2"/>
    </font>
    <font>
      <b/>
      <sz val="18"/>
      <name val="Calibri"/>
      <family val="2"/>
    </font>
    <font>
      <sz val="9"/>
      <color rgb="FF000000"/>
      <name val="Franklin Gothic Medium"/>
      <family val="2"/>
    </font>
    <font>
      <vertAlign val="superscript"/>
      <sz val="10"/>
      <name val="Franklin Gothic Medium"/>
      <family val="2"/>
    </font>
    <font>
      <b/>
      <i/>
      <sz val="9"/>
      <name val="Franklin Gothic Medium"/>
      <family val="2"/>
    </font>
    <font>
      <sz val="12"/>
      <name val="Goudy Old Style MT Std"/>
      <family val="1"/>
    </font>
    <font>
      <u/>
      <sz val="9"/>
      <name val="Franklin Gothic Medium"/>
      <family val="2"/>
    </font>
    <font>
      <b/>
      <sz val="12"/>
      <name val="Franklin Gothic Medium"/>
      <family val="2"/>
    </font>
    <font>
      <sz val="8"/>
      <color rgb="FF000000"/>
      <name val="Franklin Gothic Medium"/>
      <family val="2"/>
    </font>
    <font>
      <sz val="8"/>
      <color rgb="FF000000"/>
      <name val="Verdana"/>
      <family val="2"/>
    </font>
    <font>
      <sz val="14"/>
      <name val="Goudy Old Style MT Std"/>
      <family val="1"/>
    </font>
    <font>
      <b/>
      <sz val="11"/>
      <name val="Goudy Old Style"/>
      <family val="1"/>
    </font>
    <font>
      <b/>
      <sz val="7"/>
      <name val="Franklin Gothic Medium"/>
      <family val="2"/>
    </font>
    <font>
      <sz val="7"/>
      <name val="Franklin Gothic Medium"/>
      <family val="2"/>
    </font>
    <font>
      <b/>
      <sz val="17"/>
      <name val="Times New Roman"/>
      <family val="1"/>
    </font>
    <font>
      <b/>
      <sz val="17"/>
      <name val="Palatino Linotype"/>
      <family val="1"/>
    </font>
    <font>
      <b/>
      <sz val="11"/>
      <name val="Times New Roman"/>
      <family val="1"/>
    </font>
    <font>
      <b/>
      <sz val="11"/>
      <name val="Times New Roman"/>
      <family val="1"/>
    </font>
    <font>
      <sz val="8"/>
      <name val="Franklin Gothic Medium"/>
      <family val="2"/>
    </font>
    <font>
      <u/>
      <sz val="8"/>
      <name val="Franklin Gothic Medium"/>
      <family val="2"/>
    </font>
    <font>
      <b/>
      <sz val="24"/>
      <color rgb="FFFF0000"/>
      <name val="Franklin Gothic Medium"/>
      <family val="2"/>
    </font>
    <font>
      <b/>
      <sz val="14"/>
      <color theme="0"/>
      <name val="Franklin Gothic Medium"/>
      <family val="2"/>
    </font>
    <font>
      <b/>
      <sz val="14"/>
      <name val="Franklin Gothic Medium"/>
      <family val="2"/>
    </font>
    <font>
      <b/>
      <sz val="11"/>
      <color theme="1"/>
      <name val="Franklin Gothic Medium"/>
      <family val="2"/>
    </font>
    <font>
      <b/>
      <sz val="24"/>
      <color theme="3"/>
      <name val="Franklin Gothic Medium"/>
      <family val="2"/>
    </font>
    <font>
      <b/>
      <sz val="24"/>
      <name val="Franklin Gothic Medium"/>
      <family val="2"/>
    </font>
    <font>
      <b/>
      <sz val="18"/>
      <name val="Franklin Gothic Medium"/>
      <family val="2"/>
    </font>
    <font>
      <sz val="12"/>
      <color theme="1"/>
      <name val="Franklin Gothic Medium"/>
      <family val="2"/>
    </font>
    <font>
      <sz val="24"/>
      <name val="Franklin Gothic Heavy"/>
      <family val="2"/>
    </font>
    <font>
      <b/>
      <sz val="12"/>
      <color rgb="FF1F497D"/>
      <name val="Franklin Gothic Medium"/>
      <family val="2"/>
    </font>
    <font>
      <b/>
      <vertAlign val="superscript"/>
      <sz val="18"/>
      <name val="Franklin Gothic Medium"/>
      <family val="2"/>
    </font>
    <font>
      <u/>
      <sz val="8"/>
      <color theme="1"/>
      <name val="Franklin Gothic Medium"/>
      <family val="2"/>
    </font>
    <font>
      <b/>
      <i/>
      <sz val="18"/>
      <color rgb="FFFF0000"/>
      <name val="Franklin Gothic Medium"/>
      <family val="2"/>
    </font>
    <font>
      <b/>
      <sz val="16"/>
      <color theme="0" tint="-0.499984740745262"/>
      <name val="Franklin Gothic Medium"/>
      <family val="2"/>
    </font>
    <font>
      <sz val="9"/>
      <color theme="0"/>
      <name val="Franklin Gothic Medium"/>
      <family val="2"/>
    </font>
    <font>
      <i/>
      <sz val="9"/>
      <name val="Franklin Gothic Medium"/>
      <family val="2"/>
    </font>
  </fonts>
  <fills count="20">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3"/>
        <bgColor indexed="64"/>
      </patternFill>
    </fill>
    <fill>
      <patternFill patternType="solid">
        <fgColor rgb="FFDE0000"/>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8F58B"/>
        <bgColor indexed="64"/>
      </patternFill>
    </fill>
    <fill>
      <patternFill patternType="solid">
        <fgColor rgb="FFCCFF99"/>
        <bgColor indexed="64"/>
      </patternFill>
    </fill>
    <fill>
      <patternFill patternType="solid">
        <fgColor rgb="FFDBE5F1"/>
        <bgColor indexed="64"/>
      </patternFill>
    </fill>
    <fill>
      <patternFill patternType="solid">
        <fgColor theme="2" tint="-9.9978637043366805E-2"/>
        <bgColor indexed="64"/>
      </patternFill>
    </fill>
    <fill>
      <patternFill patternType="solid">
        <fgColor rgb="FFFDE9D9"/>
        <bgColor indexed="64"/>
      </patternFill>
    </fill>
    <fill>
      <patternFill patternType="solid">
        <fgColor indexed="22"/>
        <bgColor indexed="64"/>
      </patternFill>
    </fill>
    <fill>
      <patternFill patternType="solid">
        <fgColor theme="0" tint="-0.249977111117893"/>
        <bgColor indexed="64"/>
      </patternFill>
    </fill>
    <fill>
      <patternFill patternType="solid">
        <fgColor rgb="FFC2C2C2"/>
      </patternFill>
    </fill>
    <fill>
      <patternFill patternType="solid">
        <fgColor rgb="FF92D050"/>
        <bgColor indexed="64"/>
      </patternFill>
    </fill>
    <fill>
      <patternFill patternType="solid">
        <fgColor rgb="FFFFFF00"/>
        <bgColor indexed="64"/>
      </patternFill>
    </fill>
  </fills>
  <borders count="7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44" fontId="10" fillId="0" borderId="0" applyFont="0" applyFill="0" applyBorder="0" applyAlignment="0" applyProtection="0"/>
    <xf numFmtId="0" fontId="13" fillId="0" borderId="0"/>
    <xf numFmtId="0" fontId="12" fillId="0" borderId="0"/>
    <xf numFmtId="0" fontId="10" fillId="0" borderId="0"/>
  </cellStyleXfs>
  <cellXfs count="1108">
    <xf numFmtId="0" fontId="0" fillId="0" borderId="0" xfId="0"/>
    <xf numFmtId="0" fontId="0" fillId="0" borderId="0" xfId="0" applyAlignment="1">
      <alignment horizontal="left"/>
    </xf>
    <xf numFmtId="0" fontId="5" fillId="0" borderId="0" xfId="0" applyFont="1"/>
    <xf numFmtId="0" fontId="4" fillId="0" borderId="1" xfId="0" applyFont="1" applyBorder="1"/>
    <xf numFmtId="0" fontId="7" fillId="0" borderId="0" xfId="0" applyFont="1" applyAlignment="1">
      <alignment horizontal="left"/>
    </xf>
    <xf numFmtId="0" fontId="3" fillId="2" borderId="2" xfId="0" applyFont="1" applyFill="1" applyBorder="1" applyAlignment="1">
      <alignment horizontal="left"/>
    </xf>
    <xf numFmtId="0" fontId="4" fillId="0" borderId="11" xfId="0" applyFont="1" applyBorder="1"/>
    <xf numFmtId="0" fontId="11" fillId="0" borderId="0" xfId="0" applyFont="1"/>
    <xf numFmtId="0" fontId="14" fillId="0" borderId="0" xfId="0" applyFont="1"/>
    <xf numFmtId="0" fontId="6" fillId="0" borderId="0" xfId="0" applyFont="1" applyAlignment="1">
      <alignment horizontal="left"/>
    </xf>
    <xf numFmtId="0" fontId="4" fillId="0" borderId="0" xfId="0" applyFont="1"/>
    <xf numFmtId="0" fontId="4" fillId="0" borderId="0" xfId="0" applyFont="1" applyAlignment="1">
      <alignment horizontal="center"/>
    </xf>
    <xf numFmtId="0" fontId="4" fillId="0" borderId="0" xfId="0" applyFont="1" applyAlignment="1">
      <alignment horizontal="left"/>
    </xf>
    <xf numFmtId="0" fontId="15" fillId="0" borderId="0" xfId="0" applyFont="1" applyAlignment="1">
      <alignment horizontal="center"/>
    </xf>
    <xf numFmtId="0" fontId="5" fillId="0" borderId="1" xfId="0" applyFont="1" applyBorder="1"/>
    <xf numFmtId="0" fontId="9" fillId="0" borderId="0" xfId="0" applyFont="1"/>
    <xf numFmtId="6" fontId="4" fillId="0" borderId="0" xfId="2" applyNumberFormat="1" applyFont="1" applyAlignment="1">
      <alignment horizontal="center"/>
    </xf>
    <xf numFmtId="0" fontId="4" fillId="0" borderId="0" xfId="2" applyFont="1"/>
    <xf numFmtId="0" fontId="6" fillId="0" borderId="3" xfId="0" applyFont="1" applyBorder="1"/>
    <xf numFmtId="0" fontId="5" fillId="0" borderId="9" xfId="0" applyFont="1" applyBorder="1" applyAlignment="1">
      <alignment horizontal="center"/>
    </xf>
    <xf numFmtId="0" fontId="4" fillId="0" borderId="9" xfId="0" applyFont="1" applyBorder="1" applyAlignment="1">
      <alignment horizontal="center" vertical="top" wrapText="1"/>
    </xf>
    <xf numFmtId="0" fontId="4" fillId="0" borderId="0" xfId="0" applyFont="1" applyAlignment="1">
      <alignment horizontal="center" vertical="top" wrapText="1"/>
    </xf>
    <xf numFmtId="0" fontId="6" fillId="0" borderId="0" xfId="0" applyFont="1"/>
    <xf numFmtId="0" fontId="5" fillId="0" borderId="18" xfId="2" applyFont="1" applyBorder="1" applyAlignment="1">
      <alignment horizontal="center"/>
    </xf>
    <xf numFmtId="0" fontId="5" fillId="0" borderId="18" xfId="2" applyFont="1" applyBorder="1" applyAlignment="1">
      <alignment horizontal="center" vertical="center"/>
    </xf>
    <xf numFmtId="0" fontId="16" fillId="0" borderId="14" xfId="3" applyFont="1" applyBorder="1" applyAlignment="1">
      <alignment horizontal="center" vertical="center"/>
    </xf>
    <xf numFmtId="0" fontId="16" fillId="0" borderId="18" xfId="3" applyFont="1" applyBorder="1" applyAlignment="1">
      <alignment horizontal="center" vertical="center"/>
    </xf>
    <xf numFmtId="0" fontId="4" fillId="0" borderId="0" xfId="0" applyFont="1" applyAlignment="1">
      <alignment vertical="center"/>
    </xf>
    <xf numFmtId="0" fontId="21" fillId="0" borderId="0" xfId="0" applyFont="1"/>
    <xf numFmtId="6" fontId="19" fillId="0" borderId="0" xfId="2" applyNumberFormat="1" applyFont="1" applyAlignment="1">
      <alignment horizontal="center"/>
    </xf>
    <xf numFmtId="164" fontId="19" fillId="0" borderId="0" xfId="0" applyNumberFormat="1" applyFont="1" applyAlignment="1">
      <alignment horizontal="left" vertical="center"/>
    </xf>
    <xf numFmtId="0" fontId="23" fillId="0" borderId="0" xfId="0" applyFont="1" applyAlignment="1">
      <alignment horizontal="center"/>
    </xf>
    <xf numFmtId="165" fontId="14" fillId="0" borderId="0" xfId="1" applyNumberFormat="1" applyFont="1" applyAlignment="1">
      <alignment horizontal="center"/>
    </xf>
    <xf numFmtId="0" fontId="19" fillId="0" borderId="6" xfId="0" applyFont="1" applyBorder="1"/>
    <xf numFmtId="164" fontId="19" fillId="0" borderId="7" xfId="0" applyNumberFormat="1" applyFont="1" applyBorder="1" applyAlignment="1">
      <alignment horizontal="left" vertical="center"/>
    </xf>
    <xf numFmtId="0" fontId="19" fillId="0" borderId="9" xfId="0" applyFont="1" applyBorder="1"/>
    <xf numFmtId="0" fontId="19" fillId="0" borderId="5" xfId="0" applyFont="1" applyBorder="1"/>
    <xf numFmtId="0" fontId="19" fillId="0" borderId="1" xfId="0" applyFont="1" applyBorder="1"/>
    <xf numFmtId="164" fontId="19" fillId="0" borderId="1" xfId="0" applyNumberFormat="1" applyFont="1" applyBorder="1" applyAlignment="1">
      <alignment horizontal="left" vertical="center"/>
    </xf>
    <xf numFmtId="0" fontId="14" fillId="0" borderId="1" xfId="0" applyFont="1" applyBorder="1"/>
    <xf numFmtId="164" fontId="4" fillId="0" borderId="0" xfId="0" applyNumberFormat="1" applyFont="1" applyAlignment="1">
      <alignment horizontal="left" vertical="center"/>
    </xf>
    <xf numFmtId="0" fontId="4" fillId="4" borderId="9" xfId="0" applyFont="1" applyFill="1" applyBorder="1"/>
    <xf numFmtId="0" fontId="24" fillId="0" borderId="0" xfId="0" applyFont="1"/>
    <xf numFmtId="0" fontId="20" fillId="0" borderId="0" xfId="2" applyFont="1" applyAlignment="1">
      <alignment horizontal="left"/>
    </xf>
    <xf numFmtId="0" fontId="19" fillId="0" borderId="0" xfId="0" applyFont="1" applyAlignment="1">
      <alignment horizontal="left" vertical="top" wrapText="1"/>
    </xf>
    <xf numFmtId="164" fontId="19" fillId="0" borderId="7" xfId="0" applyNumberFormat="1" applyFont="1" applyBorder="1" applyAlignment="1">
      <alignment horizontal="center"/>
    </xf>
    <xf numFmtId="0" fontId="19" fillId="0" borderId="3" xfId="0" applyFont="1" applyBorder="1" applyAlignment="1">
      <alignment horizontal="left"/>
    </xf>
    <xf numFmtId="164" fontId="19" fillId="0" borderId="10" xfId="0" applyNumberFormat="1" applyFont="1" applyBorder="1" applyAlignment="1">
      <alignment horizontal="left" vertical="center"/>
    </xf>
    <xf numFmtId="0" fontId="19" fillId="0" borderId="7" xfId="0" applyFont="1" applyBorder="1" applyAlignment="1">
      <alignment horizontal="left"/>
    </xf>
    <xf numFmtId="0" fontId="19" fillId="0" borderId="6" xfId="0" applyFont="1" applyBorder="1" applyAlignment="1">
      <alignment horizontal="center"/>
    </xf>
    <xf numFmtId="0" fontId="19" fillId="0" borderId="7" xfId="0" applyFont="1" applyBorder="1"/>
    <xf numFmtId="0" fontId="19" fillId="0" borderId="9" xfId="0" applyFont="1" applyBorder="1" applyAlignment="1">
      <alignment horizontal="center"/>
    </xf>
    <xf numFmtId="164" fontId="19" fillId="0" borderId="0" xfId="0" applyNumberFormat="1" applyFont="1" applyAlignment="1">
      <alignment vertical="center"/>
    </xf>
    <xf numFmtId="164" fontId="19" fillId="0" borderId="1" xfId="0" applyNumberFormat="1" applyFont="1" applyBorder="1" applyAlignment="1">
      <alignment vertical="center"/>
    </xf>
    <xf numFmtId="164" fontId="19" fillId="0" borderId="11" xfId="0" applyNumberFormat="1" applyFont="1" applyBorder="1" applyAlignment="1">
      <alignment horizontal="left" vertical="center"/>
    </xf>
    <xf numFmtId="0" fontId="25" fillId="0" borderId="6" xfId="0" applyFont="1" applyBorder="1"/>
    <xf numFmtId="0" fontId="25" fillId="0" borderId="7" xfId="0" applyFont="1" applyBorder="1"/>
    <xf numFmtId="164" fontId="25" fillId="0" borderId="7" xfId="0" applyNumberFormat="1" applyFont="1" applyBorder="1" applyAlignment="1">
      <alignment horizontal="left" vertical="center"/>
    </xf>
    <xf numFmtId="0" fontId="25" fillId="0" borderId="9" xfId="0" applyFont="1" applyBorder="1"/>
    <xf numFmtId="0" fontId="25" fillId="0" borderId="0" xfId="0" applyFont="1"/>
    <xf numFmtId="164" fontId="25" fillId="0" borderId="0" xfId="0" applyNumberFormat="1" applyFont="1" applyAlignment="1">
      <alignment horizontal="left" vertical="center"/>
    </xf>
    <xf numFmtId="0" fontId="25" fillId="0" borderId="5" xfId="0" applyFont="1" applyBorder="1"/>
    <xf numFmtId="0" fontId="25" fillId="0" borderId="1" xfId="0" applyFont="1" applyBorder="1"/>
    <xf numFmtId="0" fontId="27" fillId="3" borderId="19" xfId="0" applyFont="1" applyFill="1" applyBorder="1" applyAlignment="1">
      <alignment horizontal="center" vertical="center"/>
    </xf>
    <xf numFmtId="0" fontId="27" fillId="3" borderId="15" xfId="0" applyFont="1" applyFill="1" applyBorder="1" applyAlignment="1">
      <alignment horizontal="center" vertical="center"/>
    </xf>
    <xf numFmtId="0" fontId="27" fillId="0" borderId="0" xfId="0" applyFont="1"/>
    <xf numFmtId="0" fontId="27" fillId="3" borderId="20" xfId="0" applyFont="1" applyFill="1" applyBorder="1" applyAlignment="1">
      <alignment horizontal="center" vertical="center"/>
    </xf>
    <xf numFmtId="0" fontId="27" fillId="3" borderId="16" xfId="0" applyFont="1" applyFill="1" applyBorder="1" applyAlignment="1">
      <alignment horizontal="center" vertical="center"/>
    </xf>
    <xf numFmtId="0" fontId="27" fillId="3" borderId="0" xfId="0" applyFont="1" applyFill="1" applyAlignment="1">
      <alignment horizontal="left"/>
    </xf>
    <xf numFmtId="0" fontId="25" fillId="3" borderId="0" xfId="0" applyFont="1" applyFill="1" applyAlignment="1">
      <alignment vertical="center"/>
    </xf>
    <xf numFmtId="5" fontId="27" fillId="0" borderId="13" xfId="1" applyNumberFormat="1" applyFont="1" applyBorder="1" applyAlignment="1">
      <alignment horizont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1" xfId="0" applyFont="1" applyFill="1" applyBorder="1" applyAlignment="1">
      <alignment horizontal="left"/>
    </xf>
    <xf numFmtId="5" fontId="27" fillId="0" borderId="14" xfId="1" applyNumberFormat="1" applyFont="1" applyBorder="1" applyAlignment="1">
      <alignment horizontal="center"/>
    </xf>
    <xf numFmtId="0" fontId="27" fillId="0" borderId="19" xfId="0" applyFont="1" applyBorder="1" applyAlignment="1">
      <alignment horizontal="center" vertical="center"/>
    </xf>
    <xf numFmtId="0" fontId="27" fillId="0" borderId="15" xfId="0" applyFont="1" applyBorder="1" applyAlignment="1">
      <alignment horizontal="center" vertical="center"/>
    </xf>
    <xf numFmtId="0" fontId="27" fillId="0" borderId="0" xfId="0" applyFont="1" applyAlignment="1">
      <alignment horizontal="left"/>
    </xf>
    <xf numFmtId="5" fontId="25" fillId="0" borderId="13" xfId="1" applyNumberFormat="1" applyFont="1" applyBorder="1" applyAlignment="1">
      <alignment horizontal="center"/>
    </xf>
    <xf numFmtId="0" fontId="27" fillId="0" borderId="17" xfId="0" applyFont="1" applyBorder="1" applyAlignment="1">
      <alignment vertical="center"/>
    </xf>
    <xf numFmtId="0" fontId="27" fillId="3" borderId="0" xfId="0" applyFont="1" applyFill="1" applyAlignment="1">
      <alignment horizontal="left" vertical="center"/>
    </xf>
    <xf numFmtId="0" fontId="27" fillId="0" borderId="19" xfId="0" applyFont="1" applyBorder="1" applyAlignment="1">
      <alignment horizontal="center"/>
    </xf>
    <xf numFmtId="0" fontId="27" fillId="0" borderId="15" xfId="0" applyFont="1" applyBorder="1"/>
    <xf numFmtId="0" fontId="27" fillId="0" borderId="20" xfId="0" applyFont="1" applyBorder="1" applyAlignment="1">
      <alignment horizontal="center"/>
    </xf>
    <xf numFmtId="0" fontId="27" fillId="0" borderId="16" xfId="0" applyFont="1" applyBorder="1"/>
    <xf numFmtId="0" fontId="27" fillId="0" borderId="22" xfId="0" applyFont="1" applyBorder="1" applyAlignment="1">
      <alignment horizontal="center"/>
    </xf>
    <xf numFmtId="0" fontId="27" fillId="0" borderId="23" xfId="0" applyFont="1" applyBorder="1"/>
    <xf numFmtId="0" fontId="27" fillId="0" borderId="21" xfId="0" applyFont="1" applyBorder="1" applyAlignment="1">
      <alignment horizontal="center" vertical="center"/>
    </xf>
    <xf numFmtId="0" fontId="27" fillId="0" borderId="17" xfId="0" applyFont="1" applyBorder="1" applyAlignment="1">
      <alignment horizontal="center" vertical="center"/>
    </xf>
    <xf numFmtId="0" fontId="19" fillId="0" borderId="1" xfId="0" applyFont="1" applyBorder="1" applyAlignment="1">
      <alignment horizontal="left"/>
    </xf>
    <xf numFmtId="0" fontId="19" fillId="0" borderId="0" xfId="0" applyFont="1"/>
    <xf numFmtId="0" fontId="19" fillId="0" borderId="9" xfId="0" applyFont="1" applyBorder="1" applyAlignment="1">
      <alignment vertical="center"/>
    </xf>
    <xf numFmtId="0" fontId="25" fillId="0" borderId="0" xfId="0" applyFont="1" applyAlignment="1">
      <alignment wrapText="1"/>
    </xf>
    <xf numFmtId="0" fontId="19" fillId="0" borderId="0" xfId="2" applyFont="1"/>
    <xf numFmtId="0" fontId="19" fillId="0" borderId="9" xfId="2" applyFont="1" applyBorder="1"/>
    <xf numFmtId="0" fontId="19" fillId="0" borderId="5" xfId="2" applyFont="1" applyBorder="1"/>
    <xf numFmtId="0" fontId="19" fillId="0" borderId="10" xfId="2" applyFont="1" applyBorder="1"/>
    <xf numFmtId="0" fontId="19" fillId="0" borderId="11" xfId="2" applyFont="1" applyBorder="1"/>
    <xf numFmtId="0" fontId="19" fillId="0" borderId="1" xfId="2" applyFont="1" applyBorder="1"/>
    <xf numFmtId="6" fontId="19" fillId="0" borderId="10" xfId="2" applyNumberFormat="1" applyFont="1" applyBorder="1" applyAlignment="1">
      <alignment horizontal="center"/>
    </xf>
    <xf numFmtId="6" fontId="19" fillId="0" borderId="11" xfId="2" applyNumberFormat="1" applyFont="1" applyBorder="1" applyAlignment="1">
      <alignment horizontal="center"/>
    </xf>
    <xf numFmtId="0" fontId="19" fillId="0" borderId="0" xfId="2" applyFont="1" applyAlignment="1">
      <alignment vertical="center"/>
    </xf>
    <xf numFmtId="0" fontId="14" fillId="0" borderId="9" xfId="0" applyFont="1" applyBorder="1"/>
    <xf numFmtId="0" fontId="19" fillId="0" borderId="6" xfId="2" applyFont="1" applyBorder="1"/>
    <xf numFmtId="0" fontId="20" fillId="0" borderId="7" xfId="2" applyFont="1" applyBorder="1" applyAlignment="1">
      <alignment horizontal="left"/>
    </xf>
    <xf numFmtId="0" fontId="20" fillId="0" borderId="9" xfId="2" applyFont="1" applyBorder="1"/>
    <xf numFmtId="0" fontId="20" fillId="0" borderId="0" xfId="2" applyFont="1"/>
    <xf numFmtId="164" fontId="19" fillId="0" borderId="10" xfId="2" applyNumberFormat="1" applyFont="1" applyBorder="1" applyAlignment="1">
      <alignment vertical="center"/>
    </xf>
    <xf numFmtId="0" fontId="20" fillId="0" borderId="0" xfId="2" applyFont="1" applyAlignment="1">
      <alignment horizontal="center"/>
    </xf>
    <xf numFmtId="164" fontId="19" fillId="0" borderId="11" xfId="2" applyNumberFormat="1" applyFont="1" applyBorder="1" applyAlignment="1">
      <alignment vertical="center"/>
    </xf>
    <xf numFmtId="49" fontId="20" fillId="0" borderId="10" xfId="2" applyNumberFormat="1" applyFont="1" applyBorder="1" applyAlignment="1">
      <alignment horizontal="center"/>
    </xf>
    <xf numFmtId="6" fontId="19" fillId="0" borderId="8" xfId="0" applyNumberFormat="1" applyFont="1" applyBorder="1" applyAlignment="1">
      <alignment horizontal="center"/>
    </xf>
    <xf numFmtId="6" fontId="19" fillId="0" borderId="10" xfId="0" applyNumberFormat="1" applyFont="1" applyBorder="1" applyAlignment="1">
      <alignment horizontal="center"/>
    </xf>
    <xf numFmtId="6" fontId="19" fillId="0" borderId="11" xfId="0" applyNumberFormat="1" applyFont="1" applyBorder="1" applyAlignment="1">
      <alignment horizontal="center"/>
    </xf>
    <xf numFmtId="0" fontId="20" fillId="0" borderId="6" xfId="0" applyFont="1" applyBorder="1"/>
    <xf numFmtId="0" fontId="19" fillId="0" borderId="8" xfId="0" applyFont="1" applyBorder="1"/>
    <xf numFmtId="0" fontId="19" fillId="0" borderId="10" xfId="0" applyFont="1" applyBorder="1"/>
    <xf numFmtId="0" fontId="19" fillId="0" borderId="11" xfId="0" applyFont="1" applyBorder="1"/>
    <xf numFmtId="6" fontId="19" fillId="0" borderId="7" xfId="0" applyNumberFormat="1" applyFont="1" applyBorder="1" applyAlignment="1">
      <alignment horizontal="center"/>
    </xf>
    <xf numFmtId="0" fontId="19" fillId="0" borderId="18" xfId="0" applyFont="1" applyBorder="1" applyAlignment="1">
      <alignment horizontal="center" vertical="top" wrapText="1"/>
    </xf>
    <xf numFmtId="0" fontId="19" fillId="0" borderId="2" xfId="0" applyFont="1" applyBorder="1" applyAlignment="1">
      <alignment horizontal="center" vertical="top" wrapText="1"/>
    </xf>
    <xf numFmtId="6" fontId="19" fillId="0" borderId="1" xfId="2" applyNumberFormat="1" applyFont="1" applyBorder="1" applyAlignment="1">
      <alignment horizontal="center"/>
    </xf>
    <xf numFmtId="0" fontId="14" fillId="0" borderId="5" xfId="0" applyFont="1" applyBorder="1"/>
    <xf numFmtId="0" fontId="19" fillId="0" borderId="9" xfId="2" applyFont="1" applyBorder="1" applyAlignment="1">
      <alignment vertical="center"/>
    </xf>
    <xf numFmtId="0" fontId="19" fillId="0" borderId="5" xfId="2" applyFont="1" applyBorder="1" applyAlignment="1">
      <alignment vertical="center"/>
    </xf>
    <xf numFmtId="0" fontId="19" fillId="0" borderId="0" xfId="0" applyFont="1" applyAlignment="1">
      <alignment vertical="center"/>
    </xf>
    <xf numFmtId="0" fontId="20" fillId="4" borderId="10" xfId="0" applyFont="1" applyFill="1" applyBorder="1" applyAlignment="1">
      <alignment horizontal="center"/>
    </xf>
    <xf numFmtId="0" fontId="19" fillId="0" borderId="1" xfId="0" applyFont="1" applyBorder="1" applyAlignment="1">
      <alignment vertical="center"/>
    </xf>
    <xf numFmtId="0" fontId="19" fillId="0" borderId="10" xfId="0" applyFont="1" applyBorder="1" applyAlignment="1">
      <alignment vertical="center"/>
    </xf>
    <xf numFmtId="0" fontId="19" fillId="0" borderId="5" xfId="0" applyFont="1" applyBorder="1" applyAlignment="1">
      <alignment vertical="center"/>
    </xf>
    <xf numFmtId="0" fontId="19" fillId="0" borderId="11" xfId="0" applyFont="1" applyBorder="1" applyAlignment="1">
      <alignment vertical="center"/>
    </xf>
    <xf numFmtId="0" fontId="29" fillId="0" borderId="9" xfId="0" applyFont="1" applyBorder="1"/>
    <xf numFmtId="0" fontId="29" fillId="0" borderId="5" xfId="0" applyFont="1" applyBorder="1"/>
    <xf numFmtId="0" fontId="27" fillId="0" borderId="0" xfId="0" applyFont="1" applyAlignment="1">
      <alignment horizontal="center"/>
    </xf>
    <xf numFmtId="5" fontId="25" fillId="0" borderId="0" xfId="1" applyNumberFormat="1" applyFont="1" applyAlignment="1">
      <alignment horizontal="center" vertical="center"/>
    </xf>
    <xf numFmtId="0" fontId="25" fillId="3" borderId="7" xfId="0" applyFont="1" applyFill="1" applyBorder="1"/>
    <xf numFmtId="0" fontId="25" fillId="3" borderId="0" xfId="0" applyFont="1" applyFill="1"/>
    <xf numFmtId="0" fontId="25" fillId="3" borderId="1" xfId="0" applyFont="1" applyFill="1" applyBorder="1"/>
    <xf numFmtId="0" fontId="27" fillId="0" borderId="5" xfId="0" applyFont="1" applyBorder="1" applyAlignment="1">
      <alignment horizontal="left"/>
    </xf>
    <xf numFmtId="5" fontId="25" fillId="0" borderId="14" xfId="1" applyNumberFormat="1" applyFont="1" applyBorder="1" applyAlignment="1">
      <alignment horizontal="center"/>
    </xf>
    <xf numFmtId="0" fontId="25" fillId="0" borderId="8" xfId="0" applyFont="1" applyBorder="1"/>
    <xf numFmtId="0" fontId="25" fillId="0" borderId="10" xfId="0" applyFont="1" applyBorder="1"/>
    <xf numFmtId="164" fontId="4" fillId="0" borderId="1" xfId="0" applyNumberFormat="1" applyFont="1" applyBorder="1" applyAlignment="1">
      <alignment horizontal="left" vertical="center"/>
    </xf>
    <xf numFmtId="0" fontId="24" fillId="0" borderId="0" xfId="0" applyFont="1" applyAlignment="1">
      <alignment horizontal="center"/>
    </xf>
    <xf numFmtId="164" fontId="19" fillId="0" borderId="24" xfId="0" applyNumberFormat="1" applyFont="1" applyBorder="1" applyAlignment="1">
      <alignment horizontal="center" vertical="center"/>
    </xf>
    <xf numFmtId="164" fontId="19" fillId="0" borderId="28"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19" fillId="0" borderId="32" xfId="0" applyNumberFormat="1" applyFont="1" applyBorder="1" applyAlignment="1">
      <alignment horizontal="center" vertical="center"/>
    </xf>
    <xf numFmtId="164" fontId="19" fillId="0" borderId="1" xfId="0" applyNumberFormat="1" applyFont="1" applyBorder="1" applyAlignment="1">
      <alignment horizontal="center"/>
    </xf>
    <xf numFmtId="164" fontId="19" fillId="0" borderId="0" xfId="0" applyNumberFormat="1" applyFont="1" applyAlignment="1">
      <alignment horizontal="center"/>
    </xf>
    <xf numFmtId="0" fontId="19" fillId="0" borderId="33" xfId="0" applyFont="1" applyBorder="1"/>
    <xf numFmtId="0" fontId="19" fillId="0" borderId="0" xfId="0" applyFont="1" applyAlignment="1">
      <alignment vertical="top" wrapText="1"/>
    </xf>
    <xf numFmtId="0" fontId="19" fillId="0" borderId="35" xfId="0" applyFont="1" applyBorder="1" applyAlignment="1">
      <alignment vertical="top"/>
    </xf>
    <xf numFmtId="164" fontId="28" fillId="0" borderId="50" xfId="0" applyNumberFormat="1" applyFont="1" applyBorder="1" applyAlignment="1">
      <alignment horizontal="center" vertical="center"/>
    </xf>
    <xf numFmtId="0" fontId="19" fillId="0" borderId="39" xfId="0" applyFont="1" applyBorder="1" applyAlignment="1">
      <alignment vertical="center"/>
    </xf>
    <xf numFmtId="0" fontId="28" fillId="0" borderId="51" xfId="0" applyFont="1" applyBorder="1" applyAlignment="1">
      <alignment horizontal="center" vertical="center"/>
    </xf>
    <xf numFmtId="0" fontId="14" fillId="0" borderId="33" xfId="0" applyFont="1" applyBorder="1" applyAlignment="1">
      <alignment vertical="center"/>
    </xf>
    <xf numFmtId="0" fontId="14" fillId="0" borderId="34" xfId="0" applyFont="1" applyBorder="1" applyAlignment="1">
      <alignment vertical="center"/>
    </xf>
    <xf numFmtId="0" fontId="8" fillId="4" borderId="45" xfId="0" applyFont="1" applyFill="1" applyBorder="1" applyAlignment="1">
      <alignment horizontal="center"/>
    </xf>
    <xf numFmtId="0" fontId="8" fillId="4" borderId="18" xfId="0" applyFont="1" applyFill="1" applyBorder="1" applyAlignment="1">
      <alignment horizontal="center"/>
    </xf>
    <xf numFmtId="0" fontId="8" fillId="4" borderId="46" xfId="0" applyFont="1" applyFill="1" applyBorder="1" applyAlignment="1">
      <alignment horizontal="center"/>
    </xf>
    <xf numFmtId="0" fontId="6" fillId="4" borderId="31" xfId="0" applyFont="1" applyFill="1" applyBorder="1" applyAlignment="1">
      <alignment horizontal="left"/>
    </xf>
    <xf numFmtId="0" fontId="20" fillId="4" borderId="2" xfId="0" applyFont="1" applyFill="1" applyBorder="1" applyAlignment="1">
      <alignment horizontal="left"/>
    </xf>
    <xf numFmtId="0" fontId="20" fillId="4" borderId="3" xfId="0" applyFont="1" applyFill="1" applyBorder="1" applyAlignment="1">
      <alignment horizontal="left"/>
    </xf>
    <xf numFmtId="0" fontId="20" fillId="4" borderId="18" xfId="0" applyFont="1" applyFill="1" applyBorder="1" applyAlignment="1">
      <alignment horizontal="center"/>
    </xf>
    <xf numFmtId="0" fontId="20" fillId="4" borderId="3" xfId="0" applyFont="1" applyFill="1" applyBorder="1" applyAlignment="1">
      <alignment horizontal="center"/>
    </xf>
    <xf numFmtId="0" fontId="4" fillId="4" borderId="5" xfId="0" applyFont="1" applyFill="1" applyBorder="1"/>
    <xf numFmtId="0" fontId="4" fillId="4" borderId="1" xfId="0" applyFont="1" applyFill="1" applyBorder="1"/>
    <xf numFmtId="0" fontId="4" fillId="4" borderId="11" xfId="0" applyFont="1" applyFill="1" applyBorder="1"/>
    <xf numFmtId="0" fontId="31" fillId="0" borderId="0" xfId="0" applyFont="1"/>
    <xf numFmtId="0" fontId="6" fillId="4" borderId="3" xfId="0" applyFont="1" applyFill="1" applyBorder="1" applyAlignment="1">
      <alignment horizontal="center" wrapText="1"/>
    </xf>
    <xf numFmtId="0" fontId="6" fillId="4" borderId="18" xfId="0" applyFont="1" applyFill="1" applyBorder="1" applyAlignment="1">
      <alignment horizontal="center"/>
    </xf>
    <xf numFmtId="0" fontId="19" fillId="4" borderId="5" xfId="0" applyFont="1" applyFill="1" applyBorder="1"/>
    <xf numFmtId="0" fontId="26" fillId="4" borderId="2" xfId="0" applyFont="1" applyFill="1" applyBorder="1" applyAlignment="1">
      <alignment horizontal="left"/>
    </xf>
    <xf numFmtId="0" fontId="26" fillId="4" borderId="3" xfId="0" applyFont="1" applyFill="1" applyBorder="1" applyAlignment="1">
      <alignment horizontal="left"/>
    </xf>
    <xf numFmtId="0" fontId="26" fillId="4" borderId="18" xfId="0" applyFont="1" applyFill="1" applyBorder="1" applyAlignment="1">
      <alignment horizontal="center"/>
    </xf>
    <xf numFmtId="0" fontId="26" fillId="4" borderId="7" xfId="0" applyFont="1" applyFill="1" applyBorder="1" applyAlignment="1">
      <alignment horizontal="left"/>
    </xf>
    <xf numFmtId="0" fontId="6" fillId="4" borderId="31" xfId="0" applyFont="1" applyFill="1" applyBorder="1" applyAlignment="1">
      <alignment horizontal="left" vertical="center"/>
    </xf>
    <xf numFmtId="0" fontId="6" fillId="4" borderId="46" xfId="0" applyFont="1" applyFill="1" applyBorder="1" applyAlignment="1">
      <alignment horizontal="center" vertical="center"/>
    </xf>
    <xf numFmtId="0" fontId="4" fillId="4" borderId="3" xfId="2" applyFont="1" applyFill="1" applyBorder="1"/>
    <xf numFmtId="0" fontId="4" fillId="4" borderId="7" xfId="2" applyFont="1" applyFill="1" applyBorder="1"/>
    <xf numFmtId="0" fontId="20" fillId="4" borderId="5" xfId="2" applyFont="1" applyFill="1" applyBorder="1" applyAlignment="1">
      <alignment vertical="center"/>
    </xf>
    <xf numFmtId="0" fontId="6" fillId="4" borderId="6" xfId="2" applyFont="1" applyFill="1" applyBorder="1"/>
    <xf numFmtId="0" fontId="6" fillId="4" borderId="7" xfId="2" applyFont="1" applyFill="1" applyBorder="1"/>
    <xf numFmtId="49" fontId="6" fillId="4" borderId="4" xfId="2" applyNumberFormat="1" applyFont="1" applyFill="1" applyBorder="1" applyAlignment="1">
      <alignment horizontal="center"/>
    </xf>
    <xf numFmtId="0" fontId="6" fillId="4" borderId="2" xfId="2" applyFont="1" applyFill="1" applyBorder="1"/>
    <xf numFmtId="0" fontId="6" fillId="4" borderId="3" xfId="2" applyFont="1" applyFill="1" applyBorder="1"/>
    <xf numFmtId="0" fontId="6" fillId="4" borderId="3" xfId="0" applyFont="1" applyFill="1" applyBorder="1" applyAlignment="1">
      <alignment horizontal="left" wrapText="1"/>
    </xf>
    <xf numFmtId="0" fontId="20" fillId="4" borderId="6" xfId="2" applyFont="1" applyFill="1" applyBorder="1"/>
    <xf numFmtId="0" fontId="20" fillId="4" borderId="7" xfId="2" applyFont="1" applyFill="1" applyBorder="1"/>
    <xf numFmtId="0" fontId="19" fillId="4" borderId="7" xfId="2" applyFont="1" applyFill="1" applyBorder="1"/>
    <xf numFmtId="49" fontId="20" fillId="4" borderId="4" xfId="2" applyNumberFormat="1" applyFont="1" applyFill="1" applyBorder="1" applyAlignment="1">
      <alignment horizontal="center"/>
    </xf>
    <xf numFmtId="0" fontId="31" fillId="0" borderId="7" xfId="0" applyFont="1" applyBorder="1" applyAlignment="1">
      <alignment horizontal="left"/>
    </xf>
    <xf numFmtId="0" fontId="31" fillId="0" borderId="7" xfId="0" applyFont="1" applyBorder="1"/>
    <xf numFmtId="0" fontId="31" fillId="0" borderId="1" xfId="0" applyFont="1" applyBorder="1"/>
    <xf numFmtId="0" fontId="31" fillId="0" borderId="41" xfId="0" applyFont="1" applyBorder="1"/>
    <xf numFmtId="0" fontId="31" fillId="0" borderId="6" xfId="0" applyFont="1" applyBorder="1"/>
    <xf numFmtId="0" fontId="31" fillId="0" borderId="6" xfId="0" applyFont="1" applyBorder="1" applyAlignment="1">
      <alignment horizontal="center"/>
    </xf>
    <xf numFmtId="164" fontId="31" fillId="0" borderId="7" xfId="0" applyNumberFormat="1" applyFont="1" applyBorder="1" applyAlignment="1">
      <alignment horizontal="center" vertical="center"/>
    </xf>
    <xf numFmtId="0" fontId="31" fillId="0" borderId="9" xfId="0" applyFont="1" applyBorder="1"/>
    <xf numFmtId="0" fontId="31" fillId="0" borderId="9" xfId="0" applyFont="1" applyBorder="1" applyAlignment="1">
      <alignment horizontal="center"/>
    </xf>
    <xf numFmtId="0" fontId="31" fillId="0" borderId="5" xfId="0" applyFont="1" applyBorder="1"/>
    <xf numFmtId="0" fontId="0" fillId="0" borderId="1" xfId="0" applyBorder="1"/>
    <xf numFmtId="0" fontId="0" fillId="0" borderId="5" xfId="0" applyBorder="1"/>
    <xf numFmtId="0" fontId="31" fillId="0" borderId="12" xfId="0" applyFont="1" applyBorder="1" applyAlignment="1">
      <alignment horizontal="center"/>
    </xf>
    <xf numFmtId="164" fontId="31" fillId="0" borderId="8" xfId="0" applyNumberFormat="1" applyFont="1" applyBorder="1" applyAlignment="1">
      <alignment horizontal="center"/>
    </xf>
    <xf numFmtId="0" fontId="31" fillId="0" borderId="13" xfId="0" applyFont="1" applyBorder="1" applyAlignment="1">
      <alignment horizontal="center"/>
    </xf>
    <xf numFmtId="164" fontId="31" fillId="0" borderId="6" xfId="0" applyNumberFormat="1" applyFont="1" applyBorder="1" applyAlignment="1">
      <alignment horizontal="center" vertical="center"/>
    </xf>
    <xf numFmtId="164" fontId="31" fillId="0" borderId="9" xfId="0" applyNumberFormat="1" applyFont="1" applyBorder="1" applyAlignment="1">
      <alignment horizontal="center" vertical="center"/>
    </xf>
    <xf numFmtId="164" fontId="31" fillId="0" borderId="5" xfId="0" applyNumberFormat="1" applyFont="1" applyBorder="1" applyAlignment="1">
      <alignment horizontal="center" vertical="center"/>
    </xf>
    <xf numFmtId="0" fontId="31" fillId="0" borderId="2" xfId="0" applyFont="1" applyBorder="1"/>
    <xf numFmtId="0" fontId="31" fillId="0" borderId="3" xfId="0" applyFont="1" applyBorder="1"/>
    <xf numFmtId="164" fontId="31" fillId="0" borderId="10" xfId="0" applyNumberFormat="1" applyFont="1" applyBorder="1" applyAlignment="1">
      <alignment horizontal="center"/>
    </xf>
    <xf numFmtId="164" fontId="31" fillId="0" borderId="11" xfId="0" applyNumberFormat="1" applyFont="1" applyBorder="1" applyAlignment="1">
      <alignment horizontal="center"/>
    </xf>
    <xf numFmtId="164" fontId="31" fillId="0" borderId="0" xfId="0" applyNumberFormat="1" applyFont="1" applyAlignment="1">
      <alignment horizontal="center"/>
    </xf>
    <xf numFmtId="164" fontId="31" fillId="0" borderId="1" xfId="0" applyNumberFormat="1" applyFont="1" applyBorder="1" applyAlignment="1">
      <alignment horizontal="center"/>
    </xf>
    <xf numFmtId="0" fontId="6" fillId="4" borderId="2" xfId="0" applyFont="1" applyFill="1" applyBorder="1" applyAlignment="1">
      <alignment horizontal="left"/>
    </xf>
    <xf numFmtId="0" fontId="6" fillId="4" borderId="3" xfId="0" applyFont="1" applyFill="1" applyBorder="1" applyAlignment="1">
      <alignment horizontal="left"/>
    </xf>
    <xf numFmtId="0" fontId="32" fillId="0" borderId="0" xfId="0" applyFont="1" applyAlignment="1">
      <alignment vertical="center" wrapText="1"/>
    </xf>
    <xf numFmtId="0" fontId="19" fillId="0" borderId="2" xfId="0" applyFont="1" applyBorder="1" applyAlignment="1">
      <alignment horizontal="center"/>
    </xf>
    <xf numFmtId="0" fontId="19" fillId="0" borderId="5" xfId="0" applyFont="1" applyBorder="1" applyAlignment="1">
      <alignment horizontal="center"/>
    </xf>
    <xf numFmtId="0" fontId="0" fillId="8" borderId="3" xfId="0" applyFill="1" applyBorder="1" applyAlignment="1">
      <alignment horizontal="left"/>
    </xf>
    <xf numFmtId="0" fontId="6" fillId="8" borderId="2" xfId="0" applyFont="1" applyFill="1" applyBorder="1" applyAlignment="1">
      <alignment horizontal="center"/>
    </xf>
    <xf numFmtId="0" fontId="6" fillId="8" borderId="3" xfId="0" applyFont="1" applyFill="1" applyBorder="1" applyAlignment="1">
      <alignment horizontal="left"/>
    </xf>
    <xf numFmtId="0" fontId="6" fillId="8" borderId="24" xfId="0" applyFont="1" applyFill="1" applyBorder="1"/>
    <xf numFmtId="0" fontId="6" fillId="8" borderId="31" xfId="0" applyFont="1" applyFill="1" applyBorder="1"/>
    <xf numFmtId="0" fontId="6" fillId="8" borderId="32" xfId="0" applyFont="1" applyFill="1" applyBorder="1"/>
    <xf numFmtId="0" fontId="3" fillId="8" borderId="3" xfId="0" applyFont="1" applyFill="1" applyBorder="1" applyAlignment="1">
      <alignment horizontal="left"/>
    </xf>
    <xf numFmtId="0" fontId="6" fillId="8" borderId="24" xfId="0" applyFont="1" applyFill="1" applyBorder="1" applyAlignment="1">
      <alignment horizontal="left"/>
    </xf>
    <xf numFmtId="0" fontId="6" fillId="8" borderId="31" xfId="0" applyFont="1" applyFill="1" applyBorder="1" applyAlignment="1">
      <alignment horizontal="left"/>
    </xf>
    <xf numFmtId="0" fontId="6" fillId="8" borderId="32" xfId="0" applyFont="1" applyFill="1" applyBorder="1" applyAlignment="1">
      <alignment horizontal="left"/>
    </xf>
    <xf numFmtId="0" fontId="1" fillId="8" borderId="3" xfId="0" applyFont="1" applyFill="1" applyBorder="1" applyAlignment="1">
      <alignment horizontal="left"/>
    </xf>
    <xf numFmtId="0" fontId="0" fillId="8" borderId="4" xfId="0" applyFill="1" applyBorder="1" applyAlignment="1">
      <alignment horizontal="left"/>
    </xf>
    <xf numFmtId="0" fontId="4" fillId="8" borderId="1" xfId="0" applyFont="1" applyFill="1" applyBorder="1"/>
    <xf numFmtId="0" fontId="4" fillId="8" borderId="11" xfId="0" applyFont="1" applyFill="1" applyBorder="1"/>
    <xf numFmtId="0" fontId="6" fillId="9" borderId="2" xfId="0" applyFont="1" applyFill="1" applyBorder="1" applyAlignment="1">
      <alignment horizontal="center"/>
    </xf>
    <xf numFmtId="0" fontId="6" fillId="9" borderId="3" xfId="0" applyFont="1" applyFill="1" applyBorder="1" applyAlignment="1">
      <alignment horizontal="left"/>
    </xf>
    <xf numFmtId="0" fontId="6" fillId="9" borderId="24" xfId="0" applyFont="1" applyFill="1" applyBorder="1"/>
    <xf numFmtId="0" fontId="6" fillId="9" borderId="24" xfId="0" applyFont="1" applyFill="1" applyBorder="1" applyAlignment="1">
      <alignment horizontal="left"/>
    </xf>
    <xf numFmtId="0" fontId="4" fillId="4" borderId="1" xfId="2" applyFont="1" applyFill="1" applyBorder="1"/>
    <xf numFmtId="0" fontId="35" fillId="0" borderId="0" xfId="0" applyFont="1" applyAlignment="1">
      <alignment vertical="center" wrapText="1"/>
    </xf>
    <xf numFmtId="164" fontId="21" fillId="0" borderId="0" xfId="0" applyNumberFormat="1" applyFont="1"/>
    <xf numFmtId="0" fontId="20" fillId="4" borderId="7" xfId="0" applyFont="1" applyFill="1" applyBorder="1" applyAlignment="1">
      <alignment horizontal="left"/>
    </xf>
    <xf numFmtId="0" fontId="19" fillId="0" borderId="1" xfId="2" applyFont="1" applyBorder="1" applyAlignment="1">
      <alignment horizontal="left" vertical="center"/>
    </xf>
    <xf numFmtId="164" fontId="31" fillId="0" borderId="7" xfId="0" applyNumberFormat="1" applyFont="1" applyBorder="1" applyAlignment="1">
      <alignment horizontal="center"/>
    </xf>
    <xf numFmtId="0" fontId="19" fillId="0" borderId="3" xfId="0" applyFont="1" applyBorder="1"/>
    <xf numFmtId="0" fontId="6" fillId="4" borderId="10" xfId="0" applyFont="1" applyFill="1" applyBorder="1"/>
    <xf numFmtId="0" fontId="6" fillId="4" borderId="5" xfId="2" applyFont="1" applyFill="1" applyBorder="1"/>
    <xf numFmtId="0" fontId="6" fillId="4" borderId="1" xfId="2" applyFont="1" applyFill="1" applyBorder="1"/>
    <xf numFmtId="0" fontId="6" fillId="4" borderId="1" xfId="0" applyFont="1" applyFill="1" applyBorder="1" applyAlignment="1">
      <alignment horizontal="center"/>
    </xf>
    <xf numFmtId="0" fontId="6" fillId="4" borderId="1" xfId="0" applyFont="1" applyFill="1" applyBorder="1" applyAlignment="1">
      <alignment horizontal="center" wrapText="1"/>
    </xf>
    <xf numFmtId="0" fontId="6" fillId="4" borderId="11" xfId="0" applyFont="1" applyFill="1" applyBorder="1" applyAlignment="1">
      <alignment horizontal="center"/>
    </xf>
    <xf numFmtId="0" fontId="6" fillId="4" borderId="0" xfId="0" applyFont="1" applyFill="1"/>
    <xf numFmtId="0" fontId="6" fillId="4" borderId="5" xfId="0" applyFont="1" applyFill="1" applyBorder="1" applyAlignment="1">
      <alignment horizontal="left"/>
    </xf>
    <xf numFmtId="0" fontId="6" fillId="4" borderId="1" xfId="0" applyFont="1" applyFill="1" applyBorder="1" applyAlignment="1">
      <alignment horizontal="left"/>
    </xf>
    <xf numFmtId="0" fontId="6" fillId="0" borderId="18" xfId="0" applyFont="1" applyBorder="1" applyAlignment="1">
      <alignment horizontal="center" vertical="top" wrapText="1"/>
    </xf>
    <xf numFmtId="0" fontId="14" fillId="0" borderId="0" xfId="0" applyFont="1" applyAlignment="1">
      <alignment vertical="center"/>
    </xf>
    <xf numFmtId="0" fontId="6" fillId="8" borderId="2" xfId="0" applyFont="1" applyFill="1" applyBorder="1" applyAlignment="1">
      <alignment horizontal="left"/>
    </xf>
    <xf numFmtId="0" fontId="31" fillId="0" borderId="6" xfId="0" applyFont="1" applyBorder="1" applyAlignment="1">
      <alignment horizontal="left"/>
    </xf>
    <xf numFmtId="0" fontId="31" fillId="0" borderId="55" xfId="0" applyFont="1" applyBorder="1"/>
    <xf numFmtId="0" fontId="20" fillId="4" borderId="3" xfId="0" applyFont="1" applyFill="1" applyBorder="1"/>
    <xf numFmtId="0" fontId="19" fillId="0" borderId="44" xfId="0" applyFont="1" applyBorder="1"/>
    <xf numFmtId="0" fontId="20" fillId="4" borderId="2" xfId="0" applyFont="1" applyFill="1" applyBorder="1"/>
    <xf numFmtId="0" fontId="19" fillId="4" borderId="6" xfId="0" applyFont="1" applyFill="1" applyBorder="1"/>
    <xf numFmtId="0" fontId="14" fillId="4" borderId="7" xfId="0" applyFont="1" applyFill="1" applyBorder="1" applyAlignment="1">
      <alignment horizontal="left"/>
    </xf>
    <xf numFmtId="0" fontId="14" fillId="4" borderId="8" xfId="0" applyFont="1" applyFill="1" applyBorder="1" applyAlignment="1">
      <alignment horizontal="left"/>
    </xf>
    <xf numFmtId="0" fontId="20" fillId="4" borderId="1" xfId="2" applyFont="1" applyFill="1" applyBorder="1" applyAlignment="1">
      <alignment vertical="center"/>
    </xf>
    <xf numFmtId="0" fontId="20" fillId="4" borderId="11" xfId="2" applyFont="1" applyFill="1" applyBorder="1" applyAlignment="1">
      <alignment horizontal="center"/>
    </xf>
    <xf numFmtId="164" fontId="19" fillId="0" borderId="25" xfId="0" applyNumberFormat="1" applyFont="1" applyBorder="1" applyAlignment="1">
      <alignment horizontal="center"/>
    </xf>
    <xf numFmtId="0" fontId="19" fillId="0" borderId="0" xfId="0" applyFont="1" applyAlignment="1">
      <alignment vertical="top"/>
    </xf>
    <xf numFmtId="0" fontId="14" fillId="0" borderId="0" xfId="0" applyFont="1" applyAlignment="1">
      <alignment vertical="top"/>
    </xf>
    <xf numFmtId="0" fontId="19" fillId="11" borderId="5" xfId="2" applyFont="1" applyFill="1" applyBorder="1"/>
    <xf numFmtId="0" fontId="14" fillId="11" borderId="9" xfId="0" applyFont="1" applyFill="1" applyBorder="1"/>
    <xf numFmtId="0" fontId="14" fillId="12" borderId="9" xfId="0" applyFont="1" applyFill="1" applyBorder="1"/>
    <xf numFmtId="0" fontId="14" fillId="0" borderId="10" xfId="0" applyFont="1" applyBorder="1"/>
    <xf numFmtId="0" fontId="20" fillId="0" borderId="9" xfId="0" applyFont="1" applyBorder="1" applyAlignment="1">
      <alignment vertical="center"/>
    </xf>
    <xf numFmtId="0" fontId="14" fillId="13" borderId="9" xfId="0" applyFont="1" applyFill="1" applyBorder="1"/>
    <xf numFmtId="0" fontId="14" fillId="14" borderId="5" xfId="0" applyFont="1" applyFill="1" applyBorder="1"/>
    <xf numFmtId="0" fontId="5" fillId="0" borderId="4" xfId="2" applyFont="1" applyBorder="1" applyAlignment="1">
      <alignment horizontal="center" vertical="center"/>
    </xf>
    <xf numFmtId="0" fontId="5" fillId="0" borderId="6" xfId="2" applyFont="1" applyBorder="1" applyAlignment="1">
      <alignment horizontal="center" vertical="center"/>
    </xf>
    <xf numFmtId="0" fontId="5" fillId="0" borderId="7" xfId="2" applyFont="1" applyBorder="1" applyAlignment="1">
      <alignment horizontal="center" vertical="center"/>
    </xf>
    <xf numFmtId="164" fontId="19" fillId="0" borderId="27" xfId="0" applyNumberFormat="1" applyFont="1" applyBorder="1" applyAlignment="1">
      <alignment horizontal="center"/>
    </xf>
    <xf numFmtId="0" fontId="24" fillId="0" borderId="0" xfId="0" applyFont="1" applyAlignment="1">
      <alignment vertical="center" wrapText="1"/>
    </xf>
    <xf numFmtId="0" fontId="19" fillId="4" borderId="7" xfId="2" applyFont="1" applyFill="1" applyBorder="1" applyAlignment="1">
      <alignment horizontal="center"/>
    </xf>
    <xf numFmtId="164" fontId="19" fillId="0" borderId="8" xfId="0" applyNumberFormat="1" applyFont="1" applyBorder="1" applyAlignment="1">
      <alignment horizontal="center"/>
    </xf>
    <xf numFmtId="164" fontId="19" fillId="0" borderId="10" xfId="0" applyNumberFormat="1" applyFont="1" applyBorder="1" applyAlignment="1">
      <alignment horizontal="center"/>
    </xf>
    <xf numFmtId="164" fontId="19" fillId="0" borderId="11" xfId="0" applyNumberFormat="1" applyFont="1" applyBorder="1" applyAlignment="1">
      <alignment horizontal="center"/>
    </xf>
    <xf numFmtId="49" fontId="20" fillId="4" borderId="8" xfId="2" applyNumberFormat="1" applyFont="1" applyFill="1" applyBorder="1" applyAlignment="1">
      <alignment horizontal="center"/>
    </xf>
    <xf numFmtId="0" fontId="20" fillId="4" borderId="7" xfId="2" applyFont="1" applyFill="1" applyBorder="1" applyAlignment="1">
      <alignment horizontal="center"/>
    </xf>
    <xf numFmtId="0" fontId="14" fillId="0" borderId="18" xfId="0" applyFont="1" applyBorder="1" applyAlignment="1">
      <alignment horizontal="center"/>
    </xf>
    <xf numFmtId="5" fontId="14" fillId="0" borderId="18" xfId="1" applyNumberFormat="1" applyFont="1" applyBorder="1" applyAlignment="1">
      <alignment horizontal="center"/>
    </xf>
    <xf numFmtId="0" fontId="14" fillId="0" borderId="0" xfId="0" applyFont="1" applyAlignment="1">
      <alignment horizontal="left"/>
    </xf>
    <xf numFmtId="0" fontId="14" fillId="0" borderId="14" xfId="0" applyFont="1" applyBorder="1" applyAlignment="1">
      <alignment horizontal="center" vertical="center" wrapText="1"/>
    </xf>
    <xf numFmtId="0" fontId="20" fillId="4" borderId="2" xfId="2" applyFont="1" applyFill="1" applyBorder="1"/>
    <xf numFmtId="0" fontId="20" fillId="4" borderId="3" xfId="2" applyFont="1" applyFill="1" applyBorder="1"/>
    <xf numFmtId="0" fontId="20" fillId="4" borderId="3" xfId="2" applyFont="1" applyFill="1" applyBorder="1" applyAlignment="1">
      <alignment horizontal="center"/>
    </xf>
    <xf numFmtId="0" fontId="14" fillId="0" borderId="18" xfId="0" applyFont="1" applyBorder="1" applyAlignment="1">
      <alignment horizontal="left"/>
    </xf>
    <xf numFmtId="5" fontId="14" fillId="0" borderId="14" xfId="1" applyNumberFormat="1" applyFont="1" applyBorder="1" applyAlignment="1">
      <alignment horizontal="center" vertical="center"/>
    </xf>
    <xf numFmtId="0" fontId="20" fillId="4" borderId="4" xfId="2" applyFont="1" applyFill="1" applyBorder="1" applyAlignment="1">
      <alignment horizontal="center"/>
    </xf>
    <xf numFmtId="0" fontId="6" fillId="0" borderId="14" xfId="0" applyFont="1" applyBorder="1" applyAlignment="1">
      <alignment horizontal="center" wrapText="1"/>
    </xf>
    <xf numFmtId="0" fontId="6" fillId="0" borderId="0" xfId="0" applyFont="1" applyAlignment="1">
      <alignment horizontal="left" wrapText="1"/>
    </xf>
    <xf numFmtId="0" fontId="6" fillId="0" borderId="18" xfId="0" applyFont="1" applyBorder="1" applyAlignment="1">
      <alignment horizontal="center" wrapText="1"/>
    </xf>
    <xf numFmtId="0" fontId="6" fillId="0" borderId="9" xfId="0" applyFont="1" applyBorder="1" applyAlignment="1">
      <alignment horizontal="center" wrapText="1"/>
    </xf>
    <xf numFmtId="0" fontId="14" fillId="0" borderId="14" xfId="0" applyFont="1" applyBorder="1" applyAlignment="1">
      <alignment horizontal="center"/>
    </xf>
    <xf numFmtId="0" fontId="14" fillId="0" borderId="0" xfId="0" applyFont="1" applyAlignment="1">
      <alignment horizontal="center"/>
    </xf>
    <xf numFmtId="0" fontId="14" fillId="0" borderId="0" xfId="0" applyFont="1" applyAlignment="1">
      <alignment horizontal="center" vertical="center" wrapText="1"/>
    </xf>
    <xf numFmtId="0" fontId="19" fillId="0" borderId="0" xfId="0" applyFont="1" applyAlignment="1">
      <alignment horizontal="left"/>
    </xf>
    <xf numFmtId="0" fontId="14" fillId="0" borderId="2" xfId="0" applyFont="1" applyBorder="1"/>
    <xf numFmtId="0" fontId="14" fillId="0" borderId="3" xfId="0" applyFont="1" applyBorder="1"/>
    <xf numFmtId="0" fontId="14" fillId="0" borderId="4" xfId="0" applyFont="1" applyBorder="1"/>
    <xf numFmtId="0" fontId="6" fillId="0" borderId="0" xfId="0" applyFont="1" applyAlignment="1">
      <alignment horizontal="center" wrapText="1"/>
    </xf>
    <xf numFmtId="5" fontId="14" fillId="0" borderId="0" xfId="1" applyNumberFormat="1" applyFont="1" applyAlignment="1">
      <alignment horizontal="center" vertical="center"/>
    </xf>
    <xf numFmtId="5" fontId="14" fillId="0" borderId="0" xfId="1" applyNumberFormat="1" applyFont="1" applyAlignment="1">
      <alignment horizontal="center"/>
    </xf>
    <xf numFmtId="0" fontId="14" fillId="0" borderId="3" xfId="0" applyFont="1" applyBorder="1" applyAlignment="1">
      <alignment wrapText="1"/>
    </xf>
    <xf numFmtId="0" fontId="14" fillId="0" borderId="4" xfId="0" applyFont="1" applyBorder="1" applyAlignment="1">
      <alignment wrapText="1"/>
    </xf>
    <xf numFmtId="168" fontId="21" fillId="0" borderId="0" xfId="0" applyNumberFormat="1" applyFont="1"/>
    <xf numFmtId="0" fontId="19" fillId="0" borderId="9" xfId="0" applyFont="1" applyBorder="1" applyAlignment="1">
      <alignment horizontal="left" indent="1"/>
    </xf>
    <xf numFmtId="0" fontId="19" fillId="0" borderId="5" xfId="0" applyFont="1" applyBorder="1" applyAlignment="1">
      <alignment horizontal="left" indent="1"/>
    </xf>
    <xf numFmtId="5" fontId="25" fillId="0" borderId="0" xfId="1" applyNumberFormat="1" applyFont="1" applyAlignment="1">
      <alignment horizontal="center"/>
    </xf>
    <xf numFmtId="0" fontId="27" fillId="0" borderId="21" xfId="0" applyFont="1" applyBorder="1" applyAlignment="1">
      <alignment horizontal="center"/>
    </xf>
    <xf numFmtId="0" fontId="27" fillId="0" borderId="17" xfId="0" applyFont="1" applyBorder="1"/>
    <xf numFmtId="0" fontId="27" fillId="3" borderId="57" xfId="0" applyFont="1" applyFill="1" applyBorder="1" applyAlignment="1">
      <alignment horizontal="center" vertical="center"/>
    </xf>
    <xf numFmtId="0" fontId="27" fillId="3" borderId="58" xfId="0" applyFont="1" applyFill="1" applyBorder="1" applyAlignment="1">
      <alignment horizontal="center" vertical="center"/>
    </xf>
    <xf numFmtId="0" fontId="27" fillId="3" borderId="9" xfId="0" applyFont="1" applyFill="1" applyBorder="1" applyAlignment="1">
      <alignment horizontal="left"/>
    </xf>
    <xf numFmtId="0" fontId="25" fillId="3" borderId="6" xfId="0" applyFont="1" applyFill="1" applyBorder="1" applyAlignment="1">
      <alignment horizontal="left" indent="1"/>
    </xf>
    <xf numFmtId="0" fontId="27" fillId="3" borderId="21" xfId="0" applyFont="1" applyFill="1" applyBorder="1" applyAlignment="1">
      <alignment horizontal="center" vertical="center"/>
    </xf>
    <xf numFmtId="0" fontId="27" fillId="3" borderId="17" xfId="0" applyFont="1" applyFill="1" applyBorder="1" applyAlignment="1">
      <alignment horizontal="center" vertical="center"/>
    </xf>
    <xf numFmtId="0" fontId="5" fillId="0" borderId="12" xfId="2" applyFont="1" applyBorder="1" applyAlignment="1">
      <alignment horizontal="center" vertical="center" wrapText="1"/>
    </xf>
    <xf numFmtId="0" fontId="31" fillId="0" borderId="3" xfId="0" applyFont="1" applyBorder="1" applyAlignment="1">
      <alignment horizontal="left"/>
    </xf>
    <xf numFmtId="0" fontId="5" fillId="0" borderId="7" xfId="2" applyFont="1" applyBorder="1" applyAlignment="1">
      <alignment vertical="center"/>
    </xf>
    <xf numFmtId="0" fontId="24" fillId="0" borderId="0" xfId="0" applyFont="1" applyAlignment="1">
      <alignment horizontal="left"/>
    </xf>
    <xf numFmtId="0" fontId="6" fillId="8" borderId="31" xfId="0" applyFont="1" applyFill="1" applyBorder="1" applyAlignment="1">
      <alignment horizontal="center"/>
    </xf>
    <xf numFmtId="0" fontId="19" fillId="0" borderId="59" xfId="0" applyFont="1" applyBorder="1"/>
    <xf numFmtId="0" fontId="19" fillId="0" borderId="60" xfId="0" applyFont="1" applyBorder="1"/>
    <xf numFmtId="6" fontId="19" fillId="0" borderId="61" xfId="0" applyNumberFormat="1" applyFont="1" applyBorder="1" applyAlignment="1">
      <alignment horizontal="center"/>
    </xf>
    <xf numFmtId="0" fontId="20" fillId="15" borderId="2" xfId="0" applyFont="1" applyFill="1" applyBorder="1" applyAlignment="1">
      <alignment horizontal="left"/>
    </xf>
    <xf numFmtId="0" fontId="20" fillId="0" borderId="2" xfId="0" applyFont="1" applyBorder="1" applyAlignment="1">
      <alignment horizontal="left" wrapText="1"/>
    </xf>
    <xf numFmtId="0" fontId="20" fillId="0" borderId="18" xfId="0" applyFont="1" applyBorder="1" applyAlignment="1">
      <alignment horizontal="center" vertical="center" wrapText="1"/>
    </xf>
    <xf numFmtId="0" fontId="19" fillId="0" borderId="7" xfId="0" applyFont="1" applyBorder="1" applyAlignment="1">
      <alignment horizontal="left" wrapText="1"/>
    </xf>
    <xf numFmtId="0" fontId="20" fillId="0" borderId="8" xfId="0" applyFont="1" applyBorder="1" applyAlignment="1">
      <alignment horizontal="left" wrapText="1"/>
    </xf>
    <xf numFmtId="0" fontId="19" fillId="0" borderId="0" xfId="0" applyFont="1" applyAlignment="1">
      <alignment horizontal="left" wrapText="1"/>
    </xf>
    <xf numFmtId="0" fontId="20" fillId="0" borderId="10" xfId="0" applyFont="1" applyBorder="1" applyAlignment="1">
      <alignment horizontal="left" wrapText="1"/>
    </xf>
    <xf numFmtId="0" fontId="42" fillId="0" borderId="1" xfId="0" applyFont="1" applyBorder="1" applyAlignment="1">
      <alignment wrapText="1"/>
    </xf>
    <xf numFmtId="0" fontId="42" fillId="0" borderId="11" xfId="0" applyFont="1" applyBorder="1" applyAlignment="1">
      <alignment wrapText="1"/>
    </xf>
    <xf numFmtId="0" fontId="27" fillId="0" borderId="7" xfId="0" applyFont="1" applyBorder="1" applyAlignment="1">
      <alignment horizontal="center"/>
    </xf>
    <xf numFmtId="0" fontId="25" fillId="0" borderId="9" xfId="0" applyFont="1" applyBorder="1" applyAlignment="1">
      <alignment horizontal="left" vertical="top"/>
    </xf>
    <xf numFmtId="0" fontId="25" fillId="0" borderId="0" xfId="0" applyFont="1" applyAlignment="1">
      <alignment horizontal="left" vertical="center"/>
    </xf>
    <xf numFmtId="165" fontId="19" fillId="0" borderId="0" xfId="1" applyNumberFormat="1" applyFont="1"/>
    <xf numFmtId="0" fontId="20" fillId="15" borderId="2" xfId="0" applyFont="1" applyFill="1" applyBorder="1" applyAlignment="1">
      <alignment horizontal="center"/>
    </xf>
    <xf numFmtId="0" fontId="19" fillId="15" borderId="18" xfId="0" applyFont="1" applyFill="1" applyBorder="1"/>
    <xf numFmtId="43" fontId="19" fillId="0" borderId="0" xfId="0" applyNumberFormat="1" applyFont="1"/>
    <xf numFmtId="0" fontId="14" fillId="0" borderId="7" xfId="4" applyFont="1" applyBorder="1"/>
    <xf numFmtId="164" fontId="19" fillId="0" borderId="12" xfId="0" applyNumberFormat="1" applyFont="1" applyBorder="1" applyAlignment="1">
      <alignment horizontal="center"/>
    </xf>
    <xf numFmtId="164" fontId="19" fillId="0" borderId="13" xfId="0" applyNumberFormat="1" applyFont="1" applyBorder="1" applyAlignment="1">
      <alignment horizontal="center"/>
    </xf>
    <xf numFmtId="0" fontId="14" fillId="0" borderId="0" xfId="4" applyFont="1" applyAlignment="1">
      <alignment vertical="center"/>
    </xf>
    <xf numFmtId="164" fontId="19" fillId="0" borderId="14" xfId="0" applyNumberFormat="1" applyFont="1" applyBorder="1" applyAlignment="1">
      <alignment horizontal="center"/>
    </xf>
    <xf numFmtId="0" fontId="20" fillId="15" borderId="9" xfId="0" applyFont="1" applyFill="1" applyBorder="1" applyAlignment="1">
      <alignment horizontal="center"/>
    </xf>
    <xf numFmtId="0" fontId="20" fillId="15" borderId="13" xfId="0" applyFont="1" applyFill="1" applyBorder="1"/>
    <xf numFmtId="0" fontId="20" fillId="15" borderId="12" xfId="0" applyFont="1" applyFill="1" applyBorder="1"/>
    <xf numFmtId="0" fontId="19" fillId="15" borderId="14" xfId="0" applyFont="1" applyFill="1" applyBorder="1"/>
    <xf numFmtId="0" fontId="19" fillId="15" borderId="12" xfId="0" applyFont="1" applyFill="1" applyBorder="1"/>
    <xf numFmtId="166" fontId="19" fillId="0" borderId="0" xfId="0" applyNumberFormat="1" applyFont="1"/>
    <xf numFmtId="164" fontId="19" fillId="0" borderId="0" xfId="0" applyNumberFormat="1" applyFont="1"/>
    <xf numFmtId="0" fontId="19" fillId="0" borderId="2" xfId="0" applyFont="1" applyBorder="1"/>
    <xf numFmtId="0" fontId="14" fillId="0" borderId="3" xfId="4" applyFont="1" applyBorder="1" applyAlignment="1">
      <alignment vertical="center"/>
    </xf>
    <xf numFmtId="164" fontId="19" fillId="0" borderId="18" xfId="0" applyNumberFormat="1" applyFont="1" applyBorder="1" applyAlignment="1">
      <alignment horizontal="center"/>
    </xf>
    <xf numFmtId="0" fontId="19" fillId="0" borderId="6" xfId="0" applyFont="1" applyBorder="1" applyAlignment="1">
      <alignment horizontal="left" vertical="center"/>
    </xf>
    <xf numFmtId="0" fontId="14" fillId="0" borderId="7" xfId="4" applyFont="1" applyBorder="1" applyAlignment="1">
      <alignment vertical="center"/>
    </xf>
    <xf numFmtId="0" fontId="19" fillId="0" borderId="7" xfId="0" applyFont="1" applyBorder="1" applyAlignment="1">
      <alignment horizontal="left" vertical="center"/>
    </xf>
    <xf numFmtId="164" fontId="19" fillId="0" borderId="12" xfId="0" applyNumberFormat="1" applyFont="1" applyBorder="1" applyAlignment="1">
      <alignment horizontal="center" vertical="center"/>
    </xf>
    <xf numFmtId="0" fontId="14" fillId="0" borderId="1" xfId="4" applyFont="1" applyBorder="1" applyAlignment="1">
      <alignment vertical="center"/>
    </xf>
    <xf numFmtId="165" fontId="25" fillId="0" borderId="0" xfId="1" applyNumberFormat="1" applyFont="1"/>
    <xf numFmtId="0" fontId="2" fillId="0" borderId="0" xfId="0" applyFont="1"/>
    <xf numFmtId="0" fontId="20" fillId="0" borderId="6" xfId="0" applyFont="1" applyBorder="1" applyAlignment="1">
      <alignment horizontal="left" wrapText="1"/>
    </xf>
    <xf numFmtId="0" fontId="20" fillId="0" borderId="7" xfId="0" applyFont="1" applyBorder="1" applyAlignment="1">
      <alignment horizontal="center" wrapText="1"/>
    </xf>
    <xf numFmtId="0" fontId="19" fillId="0" borderId="6" xfId="0" applyFont="1" applyBorder="1" applyAlignment="1">
      <alignment horizontal="left" indent="2"/>
    </xf>
    <xf numFmtId="0" fontId="19" fillId="0" borderId="9" xfId="0" applyFont="1" applyBorder="1" applyAlignment="1">
      <alignment horizontal="left" indent="2"/>
    </xf>
    <xf numFmtId="0" fontId="46" fillId="0" borderId="1" xfId="0" applyFont="1" applyBorder="1"/>
    <xf numFmtId="164" fontId="19" fillId="0" borderId="0" xfId="1" applyNumberFormat="1" applyFont="1"/>
    <xf numFmtId="0" fontId="0" fillId="2" borderId="3" xfId="0" applyFill="1" applyBorder="1" applyAlignment="1">
      <alignment horizontal="left"/>
    </xf>
    <xf numFmtId="0" fontId="1" fillId="2" borderId="3" xfId="0" applyFont="1" applyFill="1" applyBorder="1" applyAlignment="1">
      <alignment horizontal="left"/>
    </xf>
    <xf numFmtId="0" fontId="6" fillId="16" borderId="2" xfId="0" applyFont="1" applyFill="1" applyBorder="1" applyAlignment="1">
      <alignment horizontal="left"/>
    </xf>
    <xf numFmtId="0" fontId="6" fillId="16" borderId="3" xfId="0" applyFont="1" applyFill="1" applyBorder="1" applyAlignment="1">
      <alignment horizontal="left"/>
    </xf>
    <xf numFmtId="0" fontId="6" fillId="16" borderId="3" xfId="0" applyFont="1" applyFill="1" applyBorder="1" applyAlignment="1">
      <alignment horizontal="center" wrapText="1"/>
    </xf>
    <xf numFmtId="165" fontId="19" fillId="0" borderId="0" xfId="1" applyNumberFormat="1" applyFont="1" applyAlignment="1">
      <alignment horizontal="left"/>
    </xf>
    <xf numFmtId="6" fontId="19" fillId="0" borderId="0" xfId="0" applyNumberFormat="1" applyFont="1" applyAlignment="1">
      <alignment horizontal="center"/>
    </xf>
    <xf numFmtId="0" fontId="19" fillId="0" borderId="9" xfId="0" applyFont="1" applyBorder="1" applyAlignment="1">
      <alignment horizontal="right" vertical="top" indent="1"/>
    </xf>
    <xf numFmtId="0" fontId="19" fillId="0" borderId="9" xfId="0" applyFont="1" applyBorder="1" applyAlignment="1">
      <alignment horizontal="right" wrapText="1" indent="1"/>
    </xf>
    <xf numFmtId="0" fontId="19" fillId="0" borderId="0" xfId="0" applyFont="1" applyAlignment="1">
      <alignment wrapText="1"/>
    </xf>
    <xf numFmtId="165" fontId="2" fillId="0" borderId="0" xfId="1" applyNumberFormat="1" applyFont="1"/>
    <xf numFmtId="0" fontId="20" fillId="0" borderId="9" xfId="0" applyFont="1" applyBorder="1"/>
    <xf numFmtId="0" fontId="20" fillId="0" borderId="0" xfId="0" applyFont="1"/>
    <xf numFmtId="0" fontId="2" fillId="0" borderId="0" xfId="0" applyFont="1" applyAlignment="1">
      <alignment wrapText="1"/>
    </xf>
    <xf numFmtId="0" fontId="0" fillId="0" borderId="0" xfId="0" applyAlignment="1">
      <alignment wrapText="1"/>
    </xf>
    <xf numFmtId="0" fontId="3" fillId="15" borderId="9" xfId="0" applyFont="1" applyFill="1" applyBorder="1" applyAlignment="1">
      <alignment wrapText="1"/>
    </xf>
    <xf numFmtId="0" fontId="47" fillId="15" borderId="0" xfId="0" applyFont="1" applyFill="1" applyAlignment="1">
      <alignment wrapText="1"/>
    </xf>
    <xf numFmtId="0" fontId="30" fillId="15" borderId="0" xfId="0" applyFont="1" applyFill="1" applyAlignment="1">
      <alignment wrapText="1"/>
    </xf>
    <xf numFmtId="0" fontId="20" fillId="0" borderId="9" xfId="0" applyFont="1" applyBorder="1" applyAlignment="1">
      <alignment wrapText="1"/>
    </xf>
    <xf numFmtId="0" fontId="4" fillId="0" borderId="0" xfId="0" applyFont="1" applyAlignment="1">
      <alignment horizontal="center" wrapText="1"/>
    </xf>
    <xf numFmtId="1" fontId="25" fillId="0" borderId="0" xfId="0" applyNumberFormat="1" applyFont="1" applyAlignment="1">
      <alignment wrapText="1"/>
    </xf>
    <xf numFmtId="0" fontId="48" fillId="0" borderId="9" xfId="0" applyFont="1" applyBorder="1" applyAlignment="1">
      <alignment horizontal="left"/>
    </xf>
    <xf numFmtId="0" fontId="48" fillId="0" borderId="0" xfId="0" applyFont="1" applyAlignment="1">
      <alignment horizontal="left"/>
    </xf>
    <xf numFmtId="0" fontId="49" fillId="0" borderId="0" xfId="0" applyFont="1" applyAlignment="1">
      <alignment horizontal="left"/>
    </xf>
    <xf numFmtId="0" fontId="4" fillId="0" borderId="9" xfId="0" applyFont="1" applyBorder="1" applyAlignment="1">
      <alignment horizontal="left"/>
    </xf>
    <xf numFmtId="0" fontId="19" fillId="0" borderId="9" xfId="0" applyFont="1" applyBorder="1" applyAlignment="1">
      <alignment vertical="center" wrapText="1"/>
    </xf>
    <xf numFmtId="169" fontId="19" fillId="0" borderId="0" xfId="0" applyNumberFormat="1" applyFont="1" applyAlignment="1">
      <alignment wrapText="1"/>
    </xf>
    <xf numFmtId="1" fontId="19" fillId="0" borderId="0" xfId="0" applyNumberFormat="1" applyFont="1" applyAlignment="1">
      <alignment wrapText="1"/>
    </xf>
    <xf numFmtId="0" fontId="31" fillId="0" borderId="9" xfId="0" applyFont="1" applyBorder="1" applyAlignment="1">
      <alignment wrapText="1"/>
    </xf>
    <xf numFmtId="0" fontId="19" fillId="0" borderId="0" xfId="0" applyFont="1" applyAlignment="1">
      <alignment horizontal="center" wrapText="1"/>
    </xf>
    <xf numFmtId="0" fontId="25" fillId="0" borderId="9" xfId="0" applyFont="1" applyBorder="1" applyAlignment="1">
      <alignment wrapText="1"/>
    </xf>
    <xf numFmtId="0" fontId="4" fillId="0" borderId="0" xfId="0" applyFont="1" applyAlignment="1">
      <alignment wrapText="1"/>
    </xf>
    <xf numFmtId="0" fontId="26" fillId="0" borderId="0" xfId="0" applyFont="1" applyAlignment="1">
      <alignment vertical="center" wrapText="1"/>
    </xf>
    <xf numFmtId="0" fontId="3" fillId="15" borderId="2" xfId="0" applyFont="1" applyFill="1" applyBorder="1"/>
    <xf numFmtId="0" fontId="3" fillId="15" borderId="3" xfId="0" applyFont="1" applyFill="1" applyBorder="1" applyAlignment="1">
      <alignment wrapText="1"/>
    </xf>
    <xf numFmtId="0" fontId="50" fillId="15" borderId="3" xfId="0" applyFont="1" applyFill="1" applyBorder="1" applyAlignment="1">
      <alignment wrapText="1"/>
    </xf>
    <xf numFmtId="0" fontId="50" fillId="15" borderId="18" xfId="0" applyFont="1" applyFill="1" applyBorder="1" applyAlignment="1">
      <alignment wrapText="1"/>
    </xf>
    <xf numFmtId="0" fontId="50" fillId="0" borderId="0" xfId="0" applyFont="1" applyAlignment="1">
      <alignment wrapText="1"/>
    </xf>
    <xf numFmtId="0" fontId="19" fillId="0" borderId="9" xfId="0" applyFont="1" applyBorder="1" applyAlignment="1">
      <alignment wrapText="1"/>
    </xf>
    <xf numFmtId="166" fontId="19" fillId="0" borderId="13" xfId="0" applyNumberFormat="1" applyFont="1" applyBorder="1" applyAlignment="1">
      <alignment horizontal="center" wrapText="1"/>
    </xf>
    <xf numFmtId="166" fontId="19" fillId="0" borderId="0" xfId="0" applyNumberFormat="1" applyFont="1" applyAlignment="1">
      <alignment wrapText="1"/>
    </xf>
    <xf numFmtId="165" fontId="19" fillId="0" borderId="0" xfId="1" applyNumberFormat="1" applyFont="1" applyAlignment="1">
      <alignment wrapText="1"/>
    </xf>
    <xf numFmtId="164" fontId="19" fillId="0" borderId="0" xfId="0" applyNumberFormat="1" applyFont="1" applyAlignment="1">
      <alignment wrapText="1"/>
    </xf>
    <xf numFmtId="164" fontId="19" fillId="0" borderId="0" xfId="0" applyNumberFormat="1" applyFont="1" applyAlignment="1">
      <alignment horizontal="center" wrapText="1"/>
    </xf>
    <xf numFmtId="165" fontId="19" fillId="0" borderId="0" xfId="0" applyNumberFormat="1" applyFont="1" applyAlignment="1">
      <alignment wrapText="1"/>
    </xf>
    <xf numFmtId="0" fontId="50" fillId="0" borderId="18" xfId="0" applyFont="1" applyBorder="1" applyAlignment="1">
      <alignment wrapText="1"/>
    </xf>
    <xf numFmtId="0" fontId="19" fillId="0" borderId="3" xfId="0" applyFont="1" applyBorder="1" applyAlignment="1">
      <alignment wrapText="1"/>
    </xf>
    <xf numFmtId="166" fontId="19" fillId="0" borderId="3" xfId="0" applyNumberFormat="1" applyFont="1" applyBorder="1" applyAlignment="1">
      <alignment horizontal="center" wrapText="1"/>
    </xf>
    <xf numFmtId="0" fontId="52" fillId="0" borderId="0" xfId="0" applyFont="1" applyAlignment="1">
      <alignment wrapText="1"/>
    </xf>
    <xf numFmtId="0" fontId="53" fillId="0" borderId="0" xfId="0" applyFont="1" applyAlignment="1">
      <alignment horizontal="center" wrapText="1"/>
    </xf>
    <xf numFmtId="0" fontId="53" fillId="0" borderId="0" xfId="0" applyFont="1" applyAlignment="1">
      <alignment wrapText="1"/>
    </xf>
    <xf numFmtId="0" fontId="58" fillId="0" borderId="70" xfId="0" applyFont="1" applyBorder="1" applyAlignment="1">
      <alignment horizontal="left" vertical="top" wrapText="1"/>
    </xf>
    <xf numFmtId="0" fontId="58" fillId="0" borderId="62" xfId="0" applyFont="1" applyBorder="1" applyAlignment="1">
      <alignment horizontal="left" vertical="top" wrapText="1"/>
    </xf>
    <xf numFmtId="164" fontId="19" fillId="0" borderId="26" xfId="0" applyNumberFormat="1" applyFont="1" applyBorder="1" applyAlignment="1">
      <alignment horizontal="center" vertical="center"/>
    </xf>
    <xf numFmtId="164" fontId="19" fillId="0" borderId="27" xfId="0" applyNumberFormat="1" applyFont="1" applyBorder="1" applyAlignment="1">
      <alignment horizontal="center" vertical="center"/>
    </xf>
    <xf numFmtId="164" fontId="19" fillId="0" borderId="35" xfId="0" applyNumberFormat="1" applyFont="1" applyBorder="1" applyAlignment="1">
      <alignment horizontal="center" vertical="center"/>
    </xf>
    <xf numFmtId="164" fontId="19" fillId="0" borderId="37" xfId="0" applyNumberFormat="1" applyFont="1" applyBorder="1" applyAlignment="1">
      <alignment horizontal="center" vertical="center"/>
    </xf>
    <xf numFmtId="164" fontId="19" fillId="0" borderId="36" xfId="0" applyNumberFormat="1" applyFont="1" applyBorder="1" applyAlignment="1">
      <alignment horizontal="center" vertical="center"/>
    </xf>
    <xf numFmtId="164" fontId="19" fillId="0" borderId="38" xfId="0" applyNumberFormat="1" applyFont="1" applyBorder="1" applyAlignment="1">
      <alignment horizontal="center" vertical="center"/>
    </xf>
    <xf numFmtId="164" fontId="19" fillId="0" borderId="33" xfId="0" applyNumberFormat="1" applyFont="1" applyBorder="1" applyAlignment="1">
      <alignment horizontal="center" vertical="center"/>
    </xf>
    <xf numFmtId="164" fontId="19" fillId="0" borderId="34" xfId="0" applyNumberFormat="1" applyFont="1" applyBorder="1" applyAlignment="1">
      <alignment horizontal="center" vertical="center"/>
    </xf>
    <xf numFmtId="164" fontId="19" fillId="0" borderId="25" xfId="0" applyNumberFormat="1" applyFont="1" applyBorder="1" applyAlignment="1">
      <alignment horizontal="center" vertical="center"/>
    </xf>
    <xf numFmtId="164" fontId="19" fillId="0" borderId="39" xfId="0" applyNumberFormat="1" applyFont="1" applyBorder="1" applyAlignment="1">
      <alignment horizontal="center" vertical="center"/>
    </xf>
    <xf numFmtId="164" fontId="19" fillId="0" borderId="40" xfId="0" applyNumberFormat="1" applyFont="1" applyBorder="1" applyAlignment="1">
      <alignment horizontal="center" vertical="center"/>
    </xf>
    <xf numFmtId="0" fontId="19" fillId="0" borderId="5" xfId="2" applyFont="1" applyBorder="1" applyAlignment="1">
      <alignment horizontal="left"/>
    </xf>
    <xf numFmtId="0" fontId="19" fillId="0" borderId="1" xfId="2" applyFont="1" applyBorder="1" applyAlignment="1">
      <alignment horizontal="left"/>
    </xf>
    <xf numFmtId="164" fontId="31" fillId="0" borderId="2" xfId="0" applyNumberFormat="1" applyFont="1" applyBorder="1" applyAlignment="1">
      <alignment horizontal="center" vertical="center"/>
    </xf>
    <xf numFmtId="0" fontId="19" fillId="0" borderId="0" xfId="0" applyFont="1" applyAlignment="1">
      <alignment horizontal="center"/>
    </xf>
    <xf numFmtId="164" fontId="31" fillId="0" borderId="3" xfId="0" applyNumberFormat="1" applyFont="1" applyBorder="1" applyAlignment="1">
      <alignment horizontal="center"/>
    </xf>
    <xf numFmtId="164" fontId="31" fillId="0" borderId="4" xfId="0" applyNumberFormat="1" applyFont="1" applyBorder="1" applyAlignment="1">
      <alignment horizontal="center"/>
    </xf>
    <xf numFmtId="0" fontId="20" fillId="4" borderId="2" xfId="0" applyFont="1" applyFill="1" applyBorder="1" applyAlignment="1">
      <alignment horizontal="center"/>
    </xf>
    <xf numFmtId="0" fontId="20" fillId="4" borderId="4" xfId="0" applyFont="1" applyFill="1" applyBorder="1" applyAlignment="1">
      <alignment horizontal="center"/>
    </xf>
    <xf numFmtId="164" fontId="31" fillId="0" borderId="33" xfId="0" applyNumberFormat="1" applyFont="1" applyBorder="1" applyAlignment="1">
      <alignment horizontal="center" vertical="center"/>
    </xf>
    <xf numFmtId="164" fontId="31" fillId="0" borderId="35" xfId="0" applyNumberFormat="1" applyFont="1" applyBorder="1" applyAlignment="1">
      <alignment horizontal="center" vertical="center"/>
    </xf>
    <xf numFmtId="164" fontId="31" fillId="0" borderId="36" xfId="0" applyNumberFormat="1" applyFont="1" applyBorder="1" applyAlignment="1">
      <alignment horizontal="center" vertical="center"/>
    </xf>
    <xf numFmtId="164" fontId="31" fillId="0" borderId="39" xfId="0" applyNumberFormat="1" applyFont="1" applyBorder="1" applyAlignment="1">
      <alignment horizontal="center" vertical="center"/>
    </xf>
    <xf numFmtId="164" fontId="31" fillId="0" borderId="37" xfId="0" applyNumberFormat="1" applyFont="1" applyBorder="1" applyAlignment="1">
      <alignment horizontal="center" vertical="center"/>
    </xf>
    <xf numFmtId="0" fontId="37" fillId="0" borderId="0" xfId="0" applyFont="1" applyAlignment="1">
      <alignment horizontal="center"/>
    </xf>
    <xf numFmtId="0" fontId="19" fillId="0" borderId="9" xfId="2" applyFont="1" applyBorder="1" applyAlignment="1">
      <alignment horizontal="left"/>
    </xf>
    <xf numFmtId="0" fontId="19" fillId="0" borderId="0" xfId="2" applyFont="1" applyAlignment="1">
      <alignment horizontal="left"/>
    </xf>
    <xf numFmtId="0" fontId="6" fillId="9" borderId="32" xfId="0" applyFont="1" applyFill="1" applyBorder="1" applyAlignment="1">
      <alignment horizontal="center"/>
    </xf>
    <xf numFmtId="164" fontId="19" fillId="0" borderId="1" xfId="0" applyNumberFormat="1" applyFont="1" applyBorder="1" applyAlignment="1">
      <alignment horizontal="center" vertical="center"/>
    </xf>
    <xf numFmtId="164" fontId="19" fillId="0" borderId="11" xfId="0" applyNumberFormat="1" applyFont="1" applyBorder="1" applyAlignment="1">
      <alignment horizontal="center" vertical="center"/>
    </xf>
    <xf numFmtId="0" fontId="6" fillId="4" borderId="3" xfId="0" applyFont="1" applyFill="1" applyBorder="1" applyAlignment="1">
      <alignment horizontal="center"/>
    </xf>
    <xf numFmtId="164" fontId="19" fillId="0" borderId="0" xfId="0" applyNumberFormat="1" applyFont="1" applyAlignment="1">
      <alignment horizontal="center" vertical="center"/>
    </xf>
    <xf numFmtId="164" fontId="19" fillId="0" borderId="10" xfId="0" applyNumberFormat="1" applyFont="1" applyBorder="1" applyAlignment="1">
      <alignment horizontal="center" vertical="center"/>
    </xf>
    <xf numFmtId="164" fontId="19" fillId="0" borderId="7" xfId="0" applyNumberFormat="1" applyFont="1" applyBorder="1" applyAlignment="1">
      <alignment horizontal="center" vertical="center"/>
    </xf>
    <xf numFmtId="164" fontId="19" fillId="0" borderId="8" xfId="0" applyNumberFormat="1" applyFont="1" applyBorder="1" applyAlignment="1">
      <alignment horizontal="center" vertical="center"/>
    </xf>
    <xf numFmtId="164" fontId="25" fillId="0" borderId="12" xfId="0" applyNumberFormat="1" applyFont="1" applyBorder="1" applyAlignment="1">
      <alignment horizontal="center" vertical="center"/>
    </xf>
    <xf numFmtId="164" fontId="25" fillId="0" borderId="13" xfId="0" applyNumberFormat="1" applyFont="1" applyBorder="1" applyAlignment="1">
      <alignment horizontal="center" vertical="center"/>
    </xf>
    <xf numFmtId="0" fontId="6" fillId="4" borderId="32" xfId="0" applyFont="1" applyFill="1" applyBorder="1" applyAlignment="1">
      <alignment horizontal="center" vertical="center"/>
    </xf>
    <xf numFmtId="0" fontId="19" fillId="0" borderId="9" xfId="0" applyFont="1" applyBorder="1" applyAlignment="1">
      <alignment horizontal="left"/>
    </xf>
    <xf numFmtId="0" fontId="19" fillId="0" borderId="7" xfId="2" applyFont="1" applyBorder="1" applyAlignment="1">
      <alignment horizontal="left"/>
    </xf>
    <xf numFmtId="0" fontId="6" fillId="4" borderId="0" xfId="0" applyFont="1" applyFill="1" applyAlignment="1">
      <alignment horizontal="center"/>
    </xf>
    <xf numFmtId="0" fontId="20" fillId="0" borderId="0" xfId="2" applyFont="1" applyAlignment="1">
      <alignment horizontal="right"/>
    </xf>
    <xf numFmtId="0" fontId="5" fillId="0" borderId="0" xfId="0" applyFont="1" applyAlignment="1">
      <alignment horizontal="center"/>
    </xf>
    <xf numFmtId="0" fontId="6" fillId="4" borderId="4" xfId="0" applyFont="1" applyFill="1" applyBorder="1" applyAlignment="1">
      <alignment horizontal="center"/>
    </xf>
    <xf numFmtId="0" fontId="5" fillId="0" borderId="12" xfId="2" applyFont="1" applyBorder="1" applyAlignment="1">
      <alignment horizontal="center" wrapText="1"/>
    </xf>
    <xf numFmtId="0" fontId="19" fillId="0" borderId="0" xfId="0" applyFont="1" applyAlignment="1">
      <alignment horizontal="left" vertical="center"/>
    </xf>
    <xf numFmtId="0" fontId="19" fillId="0" borderId="0" xfId="2" applyFont="1" applyAlignment="1">
      <alignment horizontal="left" vertical="center"/>
    </xf>
    <xf numFmtId="0" fontId="14" fillId="0" borderId="2" xfId="0" applyFont="1" applyBorder="1" applyAlignment="1">
      <alignment horizontal="left"/>
    </xf>
    <xf numFmtId="0" fontId="14" fillId="0" borderId="3" xfId="0" applyFont="1" applyBorder="1" applyAlignment="1">
      <alignment horizontal="left"/>
    </xf>
    <xf numFmtId="0" fontId="6" fillId="0" borderId="2" xfId="0" applyFont="1" applyBorder="1" applyAlignment="1">
      <alignment horizontal="center" wrapText="1"/>
    </xf>
    <xf numFmtId="0" fontId="20" fillId="15" borderId="3" xfId="0" applyFont="1" applyFill="1" applyBorder="1" applyAlignment="1">
      <alignment horizontal="center"/>
    </xf>
    <xf numFmtId="0" fontId="19" fillId="0" borderId="0" xfId="0" applyFont="1" applyAlignment="1">
      <alignment horizontal="center" vertical="top"/>
    </xf>
    <xf numFmtId="0" fontId="25" fillId="0" borderId="0" xfId="0" applyFont="1" applyAlignment="1">
      <alignment horizontal="left"/>
    </xf>
    <xf numFmtId="164" fontId="19" fillId="0" borderId="13" xfId="0" applyNumberFormat="1" applyFont="1" applyBorder="1" applyAlignment="1">
      <alignment horizontal="center" vertical="center"/>
    </xf>
    <xf numFmtId="164" fontId="19" fillId="0" borderId="14" xfId="0" applyNumberFormat="1" applyFont="1" applyBorder="1" applyAlignment="1">
      <alignment horizontal="center" vertical="center"/>
    </xf>
    <xf numFmtId="0" fontId="19" fillId="0" borderId="1" xfId="0" applyFont="1" applyBorder="1" applyAlignment="1">
      <alignment horizontal="center"/>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0" fontId="61" fillId="7" borderId="52" xfId="0" applyFont="1" applyFill="1" applyBorder="1" applyAlignment="1">
      <alignment horizontal="center" vertical="center"/>
    </xf>
    <xf numFmtId="0" fontId="62" fillId="8" borderId="2" xfId="0" applyFont="1" applyFill="1" applyBorder="1" applyAlignment="1">
      <alignment horizontal="left"/>
    </xf>
    <xf numFmtId="0" fontId="62" fillId="8" borderId="3" xfId="0" applyFont="1" applyFill="1" applyBorder="1" applyAlignment="1">
      <alignment horizontal="left"/>
    </xf>
    <xf numFmtId="0" fontId="24" fillId="8" borderId="3" xfId="0" applyFont="1" applyFill="1" applyBorder="1" applyAlignment="1">
      <alignment horizontal="left"/>
    </xf>
    <xf numFmtId="0" fontId="63" fillId="0" borderId="0" xfId="0" applyFont="1" applyAlignment="1">
      <alignment horizontal="left"/>
    </xf>
    <xf numFmtId="164" fontId="14" fillId="0" borderId="0" xfId="0" applyNumberFormat="1" applyFont="1"/>
    <xf numFmtId="0" fontId="24" fillId="8" borderId="24" xfId="0" applyFont="1" applyFill="1" applyBorder="1"/>
    <xf numFmtId="0" fontId="24" fillId="8" borderId="37" xfId="0" applyFont="1" applyFill="1" applyBorder="1"/>
    <xf numFmtId="0" fontId="24" fillId="8" borderId="38" xfId="0" applyFont="1" applyFill="1" applyBorder="1"/>
    <xf numFmtId="0" fontId="24" fillId="8" borderId="31" xfId="0" applyFont="1" applyFill="1" applyBorder="1"/>
    <xf numFmtId="0" fontId="24" fillId="8" borderId="32" xfId="0" applyFont="1" applyFill="1" applyBorder="1"/>
    <xf numFmtId="0" fontId="24" fillId="8" borderId="24" xfId="0" applyFont="1" applyFill="1" applyBorder="1" applyAlignment="1">
      <alignment horizontal="left"/>
    </xf>
    <xf numFmtId="0" fontId="24" fillId="8" borderId="31" xfId="0" applyFont="1" applyFill="1" applyBorder="1" applyAlignment="1">
      <alignment horizontal="left"/>
    </xf>
    <xf numFmtId="0" fontId="24" fillId="8" borderId="32" xfId="0" applyFont="1" applyFill="1" applyBorder="1" applyAlignment="1">
      <alignment horizontal="left"/>
    </xf>
    <xf numFmtId="0" fontId="6" fillId="8" borderId="3" xfId="0" applyFont="1" applyFill="1" applyBorder="1" applyAlignment="1">
      <alignment horizontal="center"/>
    </xf>
    <xf numFmtId="0" fontId="19" fillId="0" borderId="55" xfId="0" applyFont="1" applyBorder="1" applyAlignment="1">
      <alignment horizontal="center"/>
    </xf>
    <xf numFmtId="0" fontId="19" fillId="0" borderId="41" xfId="0" applyFont="1" applyBorder="1" applyAlignment="1">
      <alignment horizontal="center"/>
    </xf>
    <xf numFmtId="0" fontId="19" fillId="0" borderId="41" xfId="0" applyFont="1" applyBorder="1"/>
    <xf numFmtId="0" fontId="19" fillId="0" borderId="40" xfId="0" applyFont="1" applyBorder="1"/>
    <xf numFmtId="0" fontId="52" fillId="0" borderId="0" xfId="0" applyFont="1" applyAlignment="1">
      <alignment vertical="center"/>
    </xf>
    <xf numFmtId="0" fontId="24" fillId="0" borderId="5" xfId="0" applyFont="1" applyBorder="1"/>
    <xf numFmtId="0" fontId="24" fillId="0" borderId="1" xfId="0" applyFont="1" applyBorder="1"/>
    <xf numFmtId="0" fontId="52" fillId="0" borderId="11" xfId="0" applyFont="1" applyBorder="1" applyAlignment="1">
      <alignment vertical="center"/>
    </xf>
    <xf numFmtId="0" fontId="19" fillId="0" borderId="7" xfId="0" applyFont="1" applyBorder="1" applyAlignment="1">
      <alignment horizontal="center"/>
    </xf>
    <xf numFmtId="164" fontId="0" fillId="0" borderId="0" xfId="0" applyNumberFormat="1" applyAlignment="1">
      <alignment horizontal="center"/>
    </xf>
    <xf numFmtId="167" fontId="37" fillId="0" borderId="0" xfId="0" applyNumberFormat="1" applyFont="1" applyAlignment="1">
      <alignment horizontal="center"/>
    </xf>
    <xf numFmtId="167" fontId="24" fillId="0" borderId="0" xfId="0" applyNumberFormat="1" applyFont="1" applyAlignment="1">
      <alignment horizontal="center"/>
    </xf>
    <xf numFmtId="164" fontId="24" fillId="0" borderId="0" xfId="0" applyNumberFormat="1" applyFont="1" applyAlignment="1">
      <alignment horizontal="center"/>
    </xf>
    <xf numFmtId="167" fontId="32" fillId="0" borderId="0" xfId="0" applyNumberFormat="1" applyFont="1" applyAlignment="1">
      <alignment horizontal="center" vertical="center" wrapText="1"/>
    </xf>
    <xf numFmtId="0" fontId="61" fillId="7" borderId="53" xfId="0" applyFont="1" applyFill="1" applyBorder="1" applyAlignment="1">
      <alignment horizontal="center" vertical="center" wrapText="1"/>
    </xf>
    <xf numFmtId="0" fontId="47" fillId="8" borderId="2" xfId="0" applyFont="1" applyFill="1" applyBorder="1" applyAlignment="1">
      <alignment horizontal="left"/>
    </xf>
    <xf numFmtId="0" fontId="47" fillId="8" borderId="3" xfId="0" applyFont="1" applyFill="1" applyBorder="1" applyAlignment="1">
      <alignment horizontal="left"/>
    </xf>
    <xf numFmtId="0" fontId="6" fillId="8" borderId="7" xfId="0" applyFont="1" applyFill="1" applyBorder="1" applyAlignment="1">
      <alignment horizontal="left"/>
    </xf>
    <xf numFmtId="0" fontId="24" fillId="8" borderId="31" xfId="0" applyFont="1" applyFill="1" applyBorder="1" applyAlignment="1">
      <alignment horizontal="center"/>
    </xf>
    <xf numFmtId="164" fontId="24" fillId="8" borderId="32" xfId="0" applyNumberFormat="1" applyFont="1" applyFill="1" applyBorder="1" applyAlignment="1">
      <alignment horizontal="center"/>
    </xf>
    <xf numFmtId="164" fontId="6" fillId="8" borderId="32" xfId="0" applyNumberFormat="1" applyFont="1" applyFill="1" applyBorder="1" applyAlignment="1">
      <alignment horizontal="center"/>
    </xf>
    <xf numFmtId="167" fontId="19" fillId="0" borderId="0" xfId="0" applyNumberFormat="1" applyFont="1" applyAlignment="1">
      <alignment horizontal="center"/>
    </xf>
    <xf numFmtId="0" fontId="31" fillId="8" borderId="3" xfId="0" applyFont="1" applyFill="1" applyBorder="1" applyAlignment="1">
      <alignment horizontal="left"/>
    </xf>
    <xf numFmtId="167" fontId="31" fillId="8" borderId="3" xfId="0" applyNumberFormat="1" applyFont="1" applyFill="1" applyBorder="1" applyAlignment="1">
      <alignment horizontal="center"/>
    </xf>
    <xf numFmtId="0" fontId="31" fillId="8" borderId="4" xfId="0" applyFont="1" applyFill="1" applyBorder="1" applyAlignment="1">
      <alignment horizontal="left"/>
    </xf>
    <xf numFmtId="164" fontId="14" fillId="0" borderId="0" xfId="0" applyNumberFormat="1" applyFont="1" applyAlignment="1">
      <alignment horizontal="center"/>
    </xf>
    <xf numFmtId="0" fontId="6" fillId="8" borderId="2" xfId="0" applyFont="1" applyFill="1" applyBorder="1"/>
    <xf numFmtId="0" fontId="4" fillId="8" borderId="3" xfId="0" applyFont="1" applyFill="1" applyBorder="1"/>
    <xf numFmtId="167" fontId="20" fillId="4" borderId="4" xfId="0" applyNumberFormat="1" applyFont="1" applyFill="1" applyBorder="1" applyAlignment="1">
      <alignment horizontal="center"/>
    </xf>
    <xf numFmtId="164" fontId="21" fillId="0" borderId="0" xfId="0" applyNumberFormat="1" applyFont="1" applyAlignment="1">
      <alignment horizontal="center"/>
    </xf>
    <xf numFmtId="167" fontId="31" fillId="0" borderId="6" xfId="0" applyNumberFormat="1" applyFont="1" applyBorder="1" applyAlignment="1">
      <alignment horizontal="center"/>
    </xf>
    <xf numFmtId="167" fontId="31" fillId="0" borderId="9" xfId="0" applyNumberFormat="1" applyFont="1" applyBorder="1" applyAlignment="1">
      <alignment horizontal="center"/>
    </xf>
    <xf numFmtId="167" fontId="0" fillId="0" borderId="5" xfId="0" applyNumberFormat="1" applyBorder="1" applyAlignment="1">
      <alignment horizontal="center"/>
    </xf>
    <xf numFmtId="167" fontId="0" fillId="8" borderId="3" xfId="0" applyNumberFormat="1" applyFill="1" applyBorder="1" applyAlignment="1">
      <alignment horizontal="center"/>
    </xf>
    <xf numFmtId="0" fontId="6" fillId="8" borderId="5" xfId="0" applyFont="1" applyFill="1" applyBorder="1"/>
    <xf numFmtId="167" fontId="31" fillId="0" borderId="8" xfId="0" applyNumberFormat="1" applyFont="1" applyBorder="1" applyAlignment="1">
      <alignment horizontal="center"/>
    </xf>
    <xf numFmtId="167" fontId="31" fillId="0" borderId="10" xfId="0" applyNumberFormat="1" applyFont="1" applyBorder="1" applyAlignment="1">
      <alignment horizontal="center"/>
    </xf>
    <xf numFmtId="0" fontId="31" fillId="0" borderId="7" xfId="0" applyFont="1" applyBorder="1" applyAlignment="1">
      <alignment horizontal="center"/>
    </xf>
    <xf numFmtId="0" fontId="31" fillId="0" borderId="1" xfId="0" applyFont="1" applyBorder="1" applyAlignment="1">
      <alignment horizontal="center"/>
    </xf>
    <xf numFmtId="0" fontId="62" fillId="8" borderId="9" xfId="0" applyFont="1" applyFill="1" applyBorder="1" applyAlignment="1">
      <alignment horizontal="left"/>
    </xf>
    <xf numFmtId="0" fontId="62" fillId="8" borderId="0" xfId="0" applyFont="1" applyFill="1" applyAlignment="1">
      <alignment horizontal="left"/>
    </xf>
    <xf numFmtId="167" fontId="62" fillId="8" borderId="0" xfId="0" applyNumberFormat="1" applyFont="1" applyFill="1" applyAlignment="1">
      <alignment horizontal="center"/>
    </xf>
    <xf numFmtId="0" fontId="62" fillId="8" borderId="10" xfId="0" applyFont="1" applyFill="1" applyBorder="1" applyAlignment="1">
      <alignment horizontal="left"/>
    </xf>
    <xf numFmtId="164" fontId="33" fillId="0" borderId="0" xfId="0" applyNumberFormat="1" applyFont="1" applyAlignment="1">
      <alignment horizontal="center"/>
    </xf>
    <xf numFmtId="0" fontId="33" fillId="0" borderId="0" xfId="0" applyFont="1"/>
    <xf numFmtId="0" fontId="6" fillId="8" borderId="9" xfId="0" applyFont="1" applyFill="1" applyBorder="1"/>
    <xf numFmtId="0" fontId="6" fillId="8" borderId="0" xfId="0" applyFont="1" applyFill="1"/>
    <xf numFmtId="167" fontId="6" fillId="8" borderId="0" xfId="0" applyNumberFormat="1" applyFont="1" applyFill="1" applyAlignment="1">
      <alignment horizontal="center"/>
    </xf>
    <xf numFmtId="0" fontId="6" fillId="8" borderId="10" xfId="0" applyFont="1" applyFill="1" applyBorder="1"/>
    <xf numFmtId="167" fontId="31" fillId="0" borderId="7" xfId="0" applyNumberFormat="1" applyFont="1" applyBorder="1" applyAlignment="1">
      <alignment horizontal="center" vertical="center"/>
    </xf>
    <xf numFmtId="167" fontId="31" fillId="0" borderId="0" xfId="0" applyNumberFormat="1" applyFont="1" applyAlignment="1">
      <alignment horizontal="center" vertical="center"/>
    </xf>
    <xf numFmtId="167" fontId="31" fillId="0" borderId="1" xfId="0" applyNumberFormat="1" applyFont="1" applyBorder="1" applyAlignment="1">
      <alignment horizontal="center" vertical="center"/>
    </xf>
    <xf numFmtId="164" fontId="31" fillId="0" borderId="3" xfId="0" applyNumberFormat="1" applyFont="1" applyBorder="1" applyAlignment="1">
      <alignment horizontal="center" vertical="center"/>
    </xf>
    <xf numFmtId="167" fontId="62" fillId="8" borderId="3" xfId="0" applyNumberFormat="1" applyFont="1" applyFill="1" applyBorder="1" applyAlignment="1">
      <alignment horizontal="center"/>
    </xf>
    <xf numFmtId="0" fontId="62" fillId="8" borderId="4" xfId="0" applyFont="1" applyFill="1" applyBorder="1" applyAlignment="1">
      <alignment horizontal="left"/>
    </xf>
    <xf numFmtId="167" fontId="20" fillId="4" borderId="3" xfId="0" applyNumberFormat="1" applyFont="1" applyFill="1" applyBorder="1" applyAlignment="1">
      <alignment horizontal="center"/>
    </xf>
    <xf numFmtId="0" fontId="20" fillId="4" borderId="4" xfId="0" applyFont="1" applyFill="1" applyBorder="1"/>
    <xf numFmtId="167" fontId="31" fillId="0" borderId="0" xfId="0" applyNumberFormat="1" applyFont="1" applyAlignment="1">
      <alignment horizontal="center"/>
    </xf>
    <xf numFmtId="164" fontId="25" fillId="0" borderId="10" xfId="0" applyNumberFormat="1" applyFont="1" applyBorder="1" applyAlignment="1">
      <alignment horizontal="center"/>
    </xf>
    <xf numFmtId="167" fontId="31" fillId="0" borderId="1" xfId="0" applyNumberFormat="1" applyFont="1" applyBorder="1" applyAlignment="1">
      <alignment horizontal="center"/>
    </xf>
    <xf numFmtId="0" fontId="62" fillId="8" borderId="5" xfId="0" applyFont="1" applyFill="1" applyBorder="1" applyAlignment="1">
      <alignment horizontal="left"/>
    </xf>
    <xf numFmtId="0" fontId="62" fillId="8" borderId="1" xfId="0" applyFont="1" applyFill="1" applyBorder="1" applyAlignment="1">
      <alignment horizontal="left"/>
    </xf>
    <xf numFmtId="0" fontId="26" fillId="8" borderId="3" xfId="0" applyFont="1" applyFill="1" applyBorder="1" applyAlignment="1">
      <alignment horizontal="center"/>
    </xf>
    <xf numFmtId="0" fontId="26" fillId="8" borderId="4" xfId="0" applyFont="1" applyFill="1" applyBorder="1" applyAlignment="1">
      <alignment horizontal="center"/>
    </xf>
    <xf numFmtId="0" fontId="61" fillId="0" borderId="0" xfId="0" applyFont="1" applyAlignment="1">
      <alignment horizontal="left"/>
    </xf>
    <xf numFmtId="164" fontId="14" fillId="0" borderId="10" xfId="0" applyNumberFormat="1" applyFont="1" applyBorder="1" applyAlignment="1">
      <alignment horizontal="center"/>
    </xf>
    <xf numFmtId="164" fontId="0" fillId="0" borderId="10" xfId="0" applyNumberFormat="1" applyBorder="1" applyAlignment="1">
      <alignment horizontal="center"/>
    </xf>
    <xf numFmtId="1" fontId="0" fillId="0" borderId="0" xfId="0" applyNumberFormat="1"/>
    <xf numFmtId="167" fontId="0" fillId="0" borderId="0" xfId="0" applyNumberFormat="1" applyAlignment="1">
      <alignment horizontal="center"/>
    </xf>
    <xf numFmtId="0" fontId="63" fillId="0" borderId="0" xfId="0" applyFont="1" applyAlignment="1">
      <alignment horizontal="center" wrapText="1"/>
    </xf>
    <xf numFmtId="0" fontId="61" fillId="18" borderId="52" xfId="0" applyFont="1" applyFill="1" applyBorder="1" applyAlignment="1">
      <alignment horizontal="center" vertical="center"/>
    </xf>
    <xf numFmtId="0" fontId="61" fillId="18" borderId="53" xfId="0" applyFont="1" applyFill="1" applyBorder="1" applyAlignment="1">
      <alignment horizontal="center" vertical="center"/>
    </xf>
    <xf numFmtId="0" fontId="61" fillId="18" borderId="54" xfId="0" applyFont="1" applyFill="1" applyBorder="1" applyAlignment="1">
      <alignment horizontal="center" vertical="center"/>
    </xf>
    <xf numFmtId="0" fontId="61" fillId="6" borderId="52" xfId="0" applyFont="1" applyFill="1" applyBorder="1" applyAlignment="1">
      <alignment horizontal="center" vertical="center"/>
    </xf>
    <xf numFmtId="0" fontId="62" fillId="9" borderId="2" xfId="0" applyFont="1" applyFill="1" applyBorder="1" applyAlignment="1">
      <alignment horizontal="left"/>
    </xf>
    <xf numFmtId="0" fontId="62" fillId="9" borderId="3" xfId="0" applyFont="1" applyFill="1" applyBorder="1" applyAlignment="1">
      <alignment horizontal="left"/>
    </xf>
    <xf numFmtId="0" fontId="24" fillId="9" borderId="3" xfId="0" applyFont="1" applyFill="1" applyBorder="1" applyAlignment="1">
      <alignment horizontal="left"/>
    </xf>
    <xf numFmtId="0" fontId="6" fillId="9" borderId="56" xfId="0" applyFont="1" applyFill="1" applyBorder="1" applyAlignment="1">
      <alignment horizontal="center" vertical="center"/>
    </xf>
    <xf numFmtId="0" fontId="6" fillId="9" borderId="27" xfId="0" applyFont="1" applyFill="1" applyBorder="1" applyAlignment="1">
      <alignment horizontal="center" vertical="center"/>
    </xf>
    <xf numFmtId="0" fontId="24" fillId="9" borderId="24" xfId="0" applyFont="1" applyFill="1" applyBorder="1"/>
    <xf numFmtId="0" fontId="24" fillId="18" borderId="31" xfId="0" applyFont="1" applyFill="1" applyBorder="1"/>
    <xf numFmtId="0" fontId="24" fillId="18" borderId="32" xfId="0" applyFont="1" applyFill="1" applyBorder="1"/>
    <xf numFmtId="0" fontId="6" fillId="18" borderId="31" xfId="0" applyFont="1" applyFill="1" applyBorder="1"/>
    <xf numFmtId="0" fontId="6" fillId="18" borderId="32" xfId="0" applyFont="1" applyFill="1" applyBorder="1"/>
    <xf numFmtId="0" fontId="24" fillId="9" borderId="32" xfId="0" applyFont="1" applyFill="1" applyBorder="1" applyAlignment="1">
      <alignment horizontal="center"/>
    </xf>
    <xf numFmtId="0" fontId="24" fillId="18" borderId="32" xfId="0" applyFont="1" applyFill="1" applyBorder="1" applyAlignment="1">
      <alignment horizontal="center"/>
    </xf>
    <xf numFmtId="0" fontId="6" fillId="18" borderId="32" xfId="0" applyFont="1" applyFill="1" applyBorder="1" applyAlignment="1">
      <alignment horizontal="center"/>
    </xf>
    <xf numFmtId="0" fontId="24" fillId="9" borderId="24" xfId="0" applyFont="1" applyFill="1" applyBorder="1" applyAlignment="1">
      <alignment horizontal="left"/>
    </xf>
    <xf numFmtId="0" fontId="24" fillId="9" borderId="31" xfId="0" applyFont="1" applyFill="1" applyBorder="1" applyAlignment="1">
      <alignment horizontal="left"/>
    </xf>
    <xf numFmtId="0" fontId="6" fillId="9" borderId="3" xfId="0" applyFont="1" applyFill="1" applyBorder="1" applyAlignment="1">
      <alignment horizontal="center"/>
    </xf>
    <xf numFmtId="0" fontId="6" fillId="9" borderId="31" xfId="0" applyFont="1" applyFill="1" applyBorder="1" applyAlignment="1">
      <alignment horizontal="left"/>
    </xf>
    <xf numFmtId="0" fontId="6" fillId="9" borderId="12"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5" fillId="0" borderId="0" xfId="0" applyFont="1" applyAlignment="1">
      <alignment horizontal="center"/>
    </xf>
    <xf numFmtId="0" fontId="62" fillId="4" borderId="6" xfId="0" applyFont="1" applyFill="1" applyBorder="1" applyAlignment="1">
      <alignment horizontal="left"/>
    </xf>
    <xf numFmtId="0" fontId="24" fillId="4" borderId="7" xfId="0" applyFont="1" applyFill="1" applyBorder="1" applyAlignment="1">
      <alignment horizontal="left"/>
    </xf>
    <xf numFmtId="0" fontId="62" fillId="4" borderId="7" xfId="0" applyFont="1" applyFill="1" applyBorder="1" applyAlignment="1">
      <alignment horizontal="left"/>
    </xf>
    <xf numFmtId="0" fontId="24" fillId="4" borderId="8" xfId="0" applyFont="1" applyFill="1" applyBorder="1" applyAlignment="1">
      <alignment horizontal="left"/>
    </xf>
    <xf numFmtId="0" fontId="24" fillId="4" borderId="0" xfId="0" applyFont="1" applyFill="1" applyAlignment="1">
      <alignment horizontal="left"/>
    </xf>
    <xf numFmtId="0" fontId="62" fillId="4" borderId="0" xfId="0" applyFont="1" applyFill="1" applyAlignment="1">
      <alignment horizontal="left"/>
    </xf>
    <xf numFmtId="0" fontId="24" fillId="4" borderId="10" xfId="0" applyFont="1" applyFill="1" applyBorder="1" applyAlignment="1">
      <alignment horizontal="left"/>
    </xf>
    <xf numFmtId="0" fontId="62" fillId="4" borderId="8" xfId="0" applyFont="1" applyFill="1" applyBorder="1" applyAlignment="1">
      <alignment horizontal="left"/>
    </xf>
    <xf numFmtId="0" fontId="62" fillId="4" borderId="10" xfId="0" applyFont="1" applyFill="1" applyBorder="1" applyAlignment="1">
      <alignment horizontal="left"/>
    </xf>
    <xf numFmtId="0" fontId="62" fillId="4" borderId="1" xfId="0" applyFont="1" applyFill="1" applyBorder="1" applyAlignment="1">
      <alignment horizontal="left"/>
    </xf>
    <xf numFmtId="0" fontId="62" fillId="4" borderId="11" xfId="0" applyFont="1" applyFill="1" applyBorder="1" applyAlignment="1">
      <alignment horizontal="left"/>
    </xf>
    <xf numFmtId="0" fontId="4" fillId="0" borderId="0" xfId="0" applyFont="1" applyAlignment="1">
      <alignment horizontal="center" vertical="center"/>
    </xf>
    <xf numFmtId="164" fontId="4" fillId="0" borderId="0" xfId="0" applyNumberFormat="1" applyFont="1" applyAlignment="1">
      <alignment horizontal="center" vertical="center"/>
    </xf>
    <xf numFmtId="164" fontId="4" fillId="0" borderId="0" xfId="0" applyNumberFormat="1" applyFont="1" applyAlignment="1">
      <alignment horizontal="center"/>
    </xf>
    <xf numFmtId="0" fontId="62" fillId="4" borderId="2" xfId="0" applyFont="1" applyFill="1" applyBorder="1" applyAlignment="1">
      <alignment horizontal="left"/>
    </xf>
    <xf numFmtId="0" fontId="24" fillId="4" borderId="3" xfId="0" applyFont="1" applyFill="1" applyBorder="1" applyAlignment="1">
      <alignment horizontal="left"/>
    </xf>
    <xf numFmtId="0" fontId="62" fillId="4" borderId="3" xfId="0" applyFont="1" applyFill="1" applyBorder="1" applyAlignment="1">
      <alignment horizontal="left"/>
    </xf>
    <xf numFmtId="0" fontId="24" fillId="4" borderId="4" xfId="0" applyFont="1" applyFill="1" applyBorder="1" applyAlignment="1">
      <alignment horizontal="left"/>
    </xf>
    <xf numFmtId="0" fontId="62" fillId="4" borderId="4" xfId="0" applyFont="1" applyFill="1" applyBorder="1" applyAlignment="1">
      <alignment horizontal="left"/>
    </xf>
    <xf numFmtId="0" fontId="24" fillId="0" borderId="11" xfId="0" applyFont="1" applyBorder="1"/>
    <xf numFmtId="0" fontId="65" fillId="0" borderId="0" xfId="0" applyFont="1"/>
    <xf numFmtId="0" fontId="66" fillId="0" borderId="0" xfId="0" applyFont="1"/>
    <xf numFmtId="0" fontId="62" fillId="0" borderId="0" xfId="0" applyFont="1" applyAlignment="1">
      <alignment horizontal="left"/>
    </xf>
    <xf numFmtId="0" fontId="24" fillId="4" borderId="1" xfId="0" applyFont="1" applyFill="1" applyBorder="1" applyAlignment="1">
      <alignment horizontal="left"/>
    </xf>
    <xf numFmtId="0" fontId="24" fillId="4" borderId="11" xfId="0" applyFont="1" applyFill="1" applyBorder="1" applyAlignment="1">
      <alignment horizontal="left"/>
    </xf>
    <xf numFmtId="0" fontId="62" fillId="4" borderId="6" xfId="0" applyFont="1" applyFill="1" applyBorder="1" applyAlignment="1">
      <alignment horizontal="left" vertical="center"/>
    </xf>
    <xf numFmtId="0" fontId="6" fillId="4" borderId="18" xfId="0" applyFont="1" applyFill="1" applyBorder="1" applyAlignment="1">
      <alignment horizontal="center" vertical="center" wrapText="1"/>
    </xf>
    <xf numFmtId="44" fontId="19" fillId="0" borderId="9" xfId="1" applyFont="1" applyBorder="1"/>
    <xf numFmtId="44" fontId="19" fillId="0" borderId="0" xfId="1" applyFont="1"/>
    <xf numFmtId="44" fontId="19" fillId="0" borderId="0" xfId="1" applyFont="1" applyAlignment="1">
      <alignment horizontal="left" vertical="center"/>
    </xf>
    <xf numFmtId="44" fontId="19" fillId="0" borderId="10" xfId="1" applyFont="1" applyBorder="1" applyAlignment="1">
      <alignment horizontal="left" vertical="center"/>
    </xf>
    <xf numFmtId="44" fontId="14" fillId="0" borderId="0" xfId="1" applyFont="1"/>
    <xf numFmtId="44" fontId="19" fillId="0" borderId="5" xfId="1" applyFont="1" applyBorder="1"/>
    <xf numFmtId="44" fontId="19" fillId="0" borderId="1" xfId="1" applyFont="1" applyBorder="1"/>
    <xf numFmtId="44" fontId="19" fillId="0" borderId="11" xfId="1" applyFont="1" applyBorder="1" applyAlignment="1">
      <alignment horizontal="center" vertical="center"/>
    </xf>
    <xf numFmtId="0" fontId="20" fillId="0" borderId="18" xfId="0" applyFont="1" applyBorder="1" applyAlignment="1">
      <alignment horizontal="center"/>
    </xf>
    <xf numFmtId="0" fontId="20" fillId="0" borderId="18" xfId="0" applyFont="1" applyBorder="1" applyAlignment="1">
      <alignment horizontal="center" wrapText="1"/>
    </xf>
    <xf numFmtId="0" fontId="20" fillId="0" borderId="18" xfId="0" applyFont="1" applyBorder="1" applyAlignment="1">
      <alignment horizontal="left" textRotation="45"/>
    </xf>
    <xf numFmtId="0" fontId="19" fillId="0" borderId="2" xfId="0" applyFont="1" applyBorder="1" applyAlignment="1">
      <alignment textRotation="45"/>
    </xf>
    <xf numFmtId="0" fontId="30" fillId="0" borderId="3" xfId="0" applyFont="1" applyBorder="1" applyAlignment="1">
      <alignment textRotation="45"/>
    </xf>
    <xf numFmtId="0" fontId="30" fillId="0" borderId="4" xfId="0" applyFont="1" applyBorder="1" applyAlignment="1">
      <alignment textRotation="45"/>
    </xf>
    <xf numFmtId="0" fontId="67" fillId="0" borderId="0" xfId="0" applyFont="1"/>
    <xf numFmtId="0" fontId="19" fillId="0" borderId="0" xfId="0" applyFont="1" applyAlignment="1">
      <alignment textRotation="45"/>
    </xf>
    <xf numFmtId="0" fontId="30" fillId="0" borderId="0" xfId="0" applyFont="1" applyAlignment="1">
      <alignment textRotation="45"/>
    </xf>
    <xf numFmtId="0" fontId="30" fillId="0" borderId="8" xfId="0" applyFont="1" applyBorder="1" applyAlignment="1">
      <alignment textRotation="45"/>
    </xf>
    <xf numFmtId="0" fontId="30" fillId="0" borderId="10" xfId="0" applyFont="1" applyBorder="1" applyAlignment="1">
      <alignment textRotation="45"/>
    </xf>
    <xf numFmtId="0" fontId="67" fillId="0" borderId="10" xfId="0" applyFont="1" applyBorder="1"/>
    <xf numFmtId="0" fontId="67" fillId="0" borderId="11" xfId="0" applyFont="1" applyBorder="1"/>
    <xf numFmtId="0" fontId="14" fillId="0" borderId="7" xfId="0" applyFont="1" applyBorder="1" applyAlignment="1">
      <alignment vertical="center"/>
    </xf>
    <xf numFmtId="0" fontId="67" fillId="0" borderId="7" xfId="0" applyFont="1" applyBorder="1" applyAlignment="1">
      <alignment vertical="center"/>
    </xf>
    <xf numFmtId="0" fontId="67" fillId="0" borderId="8" xfId="0" applyFont="1" applyBorder="1" applyAlignment="1">
      <alignment vertical="center"/>
    </xf>
    <xf numFmtId="0" fontId="14" fillId="0" borderId="6" xfId="0" applyFont="1" applyBorder="1"/>
    <xf numFmtId="0" fontId="67" fillId="0" borderId="7" xfId="0" applyFont="1" applyBorder="1"/>
    <xf numFmtId="0" fontId="67" fillId="0" borderId="8" xfId="0" applyFont="1" applyBorder="1"/>
    <xf numFmtId="0" fontId="67" fillId="0" borderId="1" xfId="0" applyFont="1" applyBorder="1"/>
    <xf numFmtId="0" fontId="20" fillId="4" borderId="1" xfId="0" applyFont="1" applyFill="1" applyBorder="1" applyAlignment="1">
      <alignment horizontal="left"/>
    </xf>
    <xf numFmtId="0" fontId="20" fillId="4" borderId="11" xfId="0" applyFont="1" applyFill="1" applyBorder="1" applyAlignment="1">
      <alignment horizontal="left"/>
    </xf>
    <xf numFmtId="9" fontId="27" fillId="0" borderId="0" xfId="0" applyNumberFormat="1" applyFont="1"/>
    <xf numFmtId="0" fontId="4" fillId="0" borderId="10" xfId="0" applyFont="1" applyBorder="1"/>
    <xf numFmtId="164" fontId="25" fillId="0" borderId="10" xfId="0" applyNumberFormat="1" applyFont="1" applyBorder="1" applyAlignment="1">
      <alignment horizontal="center" vertical="center"/>
    </xf>
    <xf numFmtId="164" fontId="24" fillId="0" borderId="0" xfId="0" applyNumberFormat="1" applyFont="1"/>
    <xf numFmtId="164" fontId="25" fillId="0" borderId="11" xfId="0" applyNumberFormat="1" applyFont="1" applyBorder="1" applyAlignment="1">
      <alignment horizontal="center" vertical="center"/>
    </xf>
    <xf numFmtId="0" fontId="69" fillId="0" borderId="0" xfId="0" applyFont="1"/>
    <xf numFmtId="0" fontId="27" fillId="3" borderId="74" xfId="0" applyFont="1" applyFill="1" applyBorder="1" applyAlignment="1">
      <alignment horizontal="center" vertical="center"/>
    </xf>
    <xf numFmtId="0" fontId="27" fillId="3" borderId="75" xfId="0" applyFont="1" applyFill="1" applyBorder="1" applyAlignment="1">
      <alignment horizontal="center" vertical="center"/>
    </xf>
    <xf numFmtId="0" fontId="27" fillId="0" borderId="2" xfId="0" applyFont="1" applyBorder="1" applyAlignment="1">
      <alignment horizontal="left"/>
    </xf>
    <xf numFmtId="0" fontId="25" fillId="0" borderId="3" xfId="0" applyFont="1" applyBorder="1"/>
    <xf numFmtId="5" fontId="25" fillId="0" borderId="18" xfId="1" applyNumberFormat="1" applyFont="1" applyBorder="1" applyAlignment="1">
      <alignment horizontal="center"/>
    </xf>
    <xf numFmtId="0" fontId="66" fillId="0" borderId="0" xfId="0" applyFont="1" applyAlignment="1">
      <alignment horizontal="center"/>
    </xf>
    <xf numFmtId="0" fontId="62" fillId="4" borderId="2" xfId="0" applyFont="1" applyFill="1" applyBorder="1" applyAlignment="1">
      <alignment vertical="center"/>
    </xf>
    <xf numFmtId="0" fontId="62" fillId="4" borderId="3" xfId="0" applyFont="1" applyFill="1" applyBorder="1" applyAlignment="1">
      <alignment vertical="center"/>
    </xf>
    <xf numFmtId="0" fontId="6" fillId="4" borderId="46" xfId="0" applyFont="1" applyFill="1" applyBorder="1" applyAlignment="1">
      <alignment horizontal="center"/>
    </xf>
    <xf numFmtId="0" fontId="19" fillId="0" borderId="2"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76" xfId="0" applyFont="1" applyBorder="1" applyAlignment="1">
      <alignment horizontal="center" vertical="center" wrapText="1"/>
    </xf>
    <xf numFmtId="0" fontId="19" fillId="0" borderId="33" xfId="0" applyFont="1" applyBorder="1" applyAlignment="1">
      <alignment vertical="center"/>
    </xf>
    <xf numFmtId="6" fontId="28" fillId="0" borderId="50" xfId="0" applyNumberFormat="1" applyFont="1" applyBorder="1" applyAlignment="1">
      <alignment horizontal="center" vertical="center"/>
    </xf>
    <xf numFmtId="0" fontId="6" fillId="4" borderId="46" xfId="0" applyFont="1" applyFill="1" applyBorder="1" applyAlignment="1">
      <alignment horizontal="left"/>
    </xf>
    <xf numFmtId="0" fontId="19" fillId="0" borderId="18" xfId="0" applyFont="1" applyBorder="1" applyAlignment="1">
      <alignment horizontal="center" vertical="center" wrapText="1"/>
    </xf>
    <xf numFmtId="0" fontId="14" fillId="0" borderId="45" xfId="0" applyFont="1" applyBorder="1" applyAlignment="1">
      <alignment horizontal="center"/>
    </xf>
    <xf numFmtId="0" fontId="14" fillId="0" borderId="46" xfId="0" applyFont="1" applyBorder="1" applyAlignment="1">
      <alignment horizontal="center"/>
    </xf>
    <xf numFmtId="0" fontId="14" fillId="0" borderId="47" xfId="0" applyFont="1" applyBorder="1" applyAlignment="1">
      <alignment horizontal="center"/>
    </xf>
    <xf numFmtId="0" fontId="14" fillId="0" borderId="48" xfId="0" applyFont="1" applyBorder="1" applyAlignment="1">
      <alignment horizontal="center"/>
    </xf>
    <xf numFmtId="0" fontId="14" fillId="0" borderId="49" xfId="0" applyFont="1" applyBorder="1" applyAlignment="1">
      <alignment horizontal="center"/>
    </xf>
    <xf numFmtId="6" fontId="19" fillId="0" borderId="8" xfId="2" applyNumberFormat="1" applyFont="1" applyBorder="1" applyAlignment="1">
      <alignment horizontal="center"/>
    </xf>
    <xf numFmtId="0" fontId="6" fillId="4" borderId="4" xfId="0" applyFont="1" applyFill="1" applyBorder="1" applyAlignment="1">
      <alignment horizontal="left"/>
    </xf>
    <xf numFmtId="0" fontId="6" fillId="0" borderId="7" xfId="0" applyFont="1" applyBorder="1" applyAlignment="1">
      <alignment horizontal="center"/>
    </xf>
    <xf numFmtId="0" fontId="24" fillId="0" borderId="7" xfId="0" applyFont="1" applyBorder="1"/>
    <xf numFmtId="0" fontId="24" fillId="0" borderId="10" xfId="0" applyFont="1" applyBorder="1"/>
    <xf numFmtId="0" fontId="6" fillId="0" borderId="0" xfId="0" applyFont="1" applyAlignment="1">
      <alignment horizontal="center"/>
    </xf>
    <xf numFmtId="0" fontId="14" fillId="0" borderId="11" xfId="0" applyFont="1" applyBorder="1"/>
    <xf numFmtId="0" fontId="62" fillId="4" borderId="9" xfId="0" applyFont="1" applyFill="1" applyBorder="1" applyAlignment="1">
      <alignment horizontal="left"/>
    </xf>
    <xf numFmtId="167" fontId="24" fillId="0" borderId="0" xfId="0" applyNumberFormat="1" applyFont="1"/>
    <xf numFmtId="167" fontId="14" fillId="0" borderId="0" xfId="0" applyNumberFormat="1" applyFont="1" applyAlignment="1">
      <alignment horizontal="center"/>
    </xf>
    <xf numFmtId="167" fontId="14" fillId="0" borderId="0" xfId="0" applyNumberFormat="1" applyFont="1"/>
    <xf numFmtId="164" fontId="5" fillId="0" borderId="0" xfId="0" applyNumberFormat="1" applyFont="1"/>
    <xf numFmtId="0" fontId="19" fillId="4" borderId="3" xfId="2" applyFont="1" applyFill="1" applyBorder="1"/>
    <xf numFmtId="6" fontId="19" fillId="0" borderId="7" xfId="0" applyNumberFormat="1" applyFont="1" applyBorder="1" applyAlignment="1">
      <alignment horizontal="left"/>
    </xf>
    <xf numFmtId="164" fontId="4" fillId="0" borderId="0" xfId="0" applyNumberFormat="1" applyFont="1"/>
    <xf numFmtId="167" fontId="4" fillId="0" borderId="0" xfId="0" applyNumberFormat="1" applyFont="1"/>
    <xf numFmtId="164" fontId="5" fillId="0" borderId="9" xfId="0" applyNumberFormat="1" applyFont="1" applyBorder="1" applyAlignment="1">
      <alignment horizontal="center"/>
    </xf>
    <xf numFmtId="167" fontId="5" fillId="0" borderId="0" xfId="0" applyNumberFormat="1" applyFont="1" applyAlignment="1">
      <alignment horizontal="center"/>
    </xf>
    <xf numFmtId="0" fontId="6" fillId="0" borderId="14"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 xfId="0" applyFont="1" applyBorder="1" applyAlignment="1">
      <alignment horizontal="center" vertical="center" wrapText="1"/>
    </xf>
    <xf numFmtId="164" fontId="6" fillId="0" borderId="9" xfId="0" applyNumberFormat="1" applyFont="1" applyBorder="1" applyAlignment="1">
      <alignment horizontal="center" vertical="top" wrapText="1"/>
    </xf>
    <xf numFmtId="164" fontId="5" fillId="0" borderId="0" xfId="0" applyNumberFormat="1" applyFont="1" applyAlignment="1">
      <alignment horizontal="center"/>
    </xf>
    <xf numFmtId="167" fontId="5" fillId="0" borderId="0" xfId="0" applyNumberFormat="1" applyFont="1"/>
    <xf numFmtId="164" fontId="4" fillId="0" borderId="9" xfId="0" applyNumberFormat="1" applyFont="1" applyBorder="1" applyAlignment="1">
      <alignment horizontal="center" vertical="top" wrapText="1"/>
    </xf>
    <xf numFmtId="164" fontId="4" fillId="0" borderId="0" xfId="0" applyNumberFormat="1" applyFont="1" applyAlignment="1">
      <alignment horizontal="center" vertical="top" wrapText="1"/>
    </xf>
    <xf numFmtId="0" fontId="62" fillId="10" borderId="2" xfId="0" applyFont="1" applyFill="1" applyBorder="1" applyAlignment="1">
      <alignment horizontal="left"/>
    </xf>
    <xf numFmtId="0" fontId="62" fillId="10" borderId="3" xfId="0" applyFont="1" applyFill="1" applyBorder="1" applyAlignment="1">
      <alignment horizontal="left"/>
    </xf>
    <xf numFmtId="0" fontId="62" fillId="10" borderId="4" xfId="0" applyFont="1" applyFill="1" applyBorder="1" applyAlignment="1">
      <alignment horizontal="left"/>
    </xf>
    <xf numFmtId="0" fontId="24" fillId="0" borderId="0" xfId="0" applyFont="1" applyAlignment="1">
      <alignment vertical="center"/>
    </xf>
    <xf numFmtId="0" fontId="24" fillId="0" borderId="0" xfId="0" applyFont="1" applyAlignment="1">
      <alignment vertical="top"/>
    </xf>
    <xf numFmtId="0" fontId="62" fillId="4" borderId="7" xfId="0" applyFont="1" applyFill="1" applyBorder="1" applyAlignment="1">
      <alignment horizontal="center"/>
    </xf>
    <xf numFmtId="0" fontId="62" fillId="4" borderId="8" xfId="0" applyFont="1" applyFill="1" applyBorder="1" applyAlignment="1">
      <alignment horizontal="center"/>
    </xf>
    <xf numFmtId="164" fontId="19" fillId="0" borderId="3" xfId="0" applyNumberFormat="1" applyFont="1" applyBorder="1" applyAlignment="1">
      <alignment horizontal="center"/>
    </xf>
    <xf numFmtId="164" fontId="19" fillId="0" borderId="4" xfId="0" applyNumberFormat="1" applyFont="1" applyBorder="1" applyAlignment="1">
      <alignment horizontal="center"/>
    </xf>
    <xf numFmtId="0" fontId="62" fillId="4" borderId="2" xfId="0" applyFont="1" applyFill="1" applyBorder="1"/>
    <xf numFmtId="0" fontId="62" fillId="4" borderId="4" xfId="0" applyFont="1" applyFill="1" applyBorder="1"/>
    <xf numFmtId="0" fontId="62" fillId="0" borderId="0" xfId="0" applyFont="1"/>
    <xf numFmtId="0" fontId="24" fillId="0" borderId="2" xfId="0" applyFont="1" applyBorder="1" applyAlignment="1">
      <alignment horizontal="left"/>
    </xf>
    <xf numFmtId="0" fontId="24" fillId="0" borderId="3" xfId="0" applyFont="1" applyBorder="1" applyAlignment="1">
      <alignment horizontal="center"/>
    </xf>
    <xf numFmtId="0" fontId="24" fillId="0" borderId="4" xfId="0" applyFont="1" applyBorder="1" applyAlignment="1">
      <alignment horizontal="center"/>
    </xf>
    <xf numFmtId="0" fontId="20" fillId="15" borderId="4" xfId="0" applyFont="1" applyFill="1" applyBorder="1" applyAlignment="1">
      <alignment horizontal="center"/>
    </xf>
    <xf numFmtId="0" fontId="19" fillId="0" borderId="1" xfId="0" applyFont="1" applyBorder="1" applyAlignment="1">
      <alignment horizontal="left" wrapText="1"/>
    </xf>
    <xf numFmtId="0" fontId="20" fillId="0" borderId="11" xfId="0" applyFont="1" applyBorder="1" applyAlignment="1">
      <alignment horizontal="left" wrapText="1"/>
    </xf>
    <xf numFmtId="0" fontId="71" fillId="0" borderId="0" xfId="0" applyFont="1"/>
    <xf numFmtId="0" fontId="72" fillId="0" borderId="0" xfId="0" applyFont="1"/>
    <xf numFmtId="0" fontId="71" fillId="0" borderId="0" xfId="0" applyFont="1" applyAlignment="1">
      <alignment horizontal="center"/>
    </xf>
    <xf numFmtId="0" fontId="6" fillId="4" borderId="2" xfId="2" applyFont="1" applyFill="1" applyBorder="1" applyAlignment="1">
      <alignment horizontal="center"/>
    </xf>
    <xf numFmtId="0" fontId="6" fillId="4" borderId="3" xfId="2" applyFont="1" applyFill="1" applyBorder="1" applyAlignment="1">
      <alignment horizontal="center"/>
    </xf>
    <xf numFmtId="0" fontId="6" fillId="4" borderId="4" xfId="2" applyFont="1" applyFill="1" applyBorder="1" applyAlignment="1">
      <alignment horizontal="center"/>
    </xf>
    <xf numFmtId="0" fontId="20" fillId="0" borderId="6" xfId="2" applyFont="1" applyBorder="1" applyAlignment="1">
      <alignment horizontal="left"/>
    </xf>
    <xf numFmtId="0" fontId="74" fillId="0" borderId="0" xfId="0" applyFont="1"/>
    <xf numFmtId="0" fontId="19" fillId="0" borderId="7" xfId="2" applyFont="1" applyBorder="1"/>
    <xf numFmtId="0" fontId="19" fillId="0" borderId="8" xfId="2" applyFont="1" applyBorder="1"/>
    <xf numFmtId="0" fontId="19" fillId="0" borderId="5" xfId="0" applyFont="1" applyBorder="1" applyAlignment="1">
      <alignment horizontal="left"/>
    </xf>
    <xf numFmtId="0" fontId="19" fillId="0" borderId="11" xfId="0" applyFont="1" applyBorder="1" applyAlignment="1">
      <alignment horizontal="left"/>
    </xf>
    <xf numFmtId="0" fontId="4" fillId="0" borderId="1" xfId="2" applyFont="1" applyBorder="1"/>
    <xf numFmtId="0" fontId="6" fillId="4" borderId="18" xfId="2" applyFont="1" applyFill="1" applyBorder="1" applyAlignment="1">
      <alignment horizontal="center"/>
    </xf>
    <xf numFmtId="0" fontId="19" fillId="0" borderId="6" xfId="2" applyFont="1" applyBorder="1" applyAlignment="1">
      <alignment horizontal="left"/>
    </xf>
    <xf numFmtId="164" fontId="14" fillId="0" borderId="6" xfId="2" applyNumberFormat="1" applyFont="1" applyBorder="1" applyAlignment="1">
      <alignment horizontal="center"/>
    </xf>
    <xf numFmtId="164" fontId="14" fillId="0" borderId="12" xfId="2" applyNumberFormat="1" applyFont="1" applyBorder="1" applyAlignment="1">
      <alignment horizontal="center"/>
    </xf>
    <xf numFmtId="164" fontId="14" fillId="0" borderId="9" xfId="2" applyNumberFormat="1" applyFont="1" applyBorder="1" applyAlignment="1">
      <alignment horizontal="center"/>
    </xf>
    <xf numFmtId="164" fontId="14" fillId="0" borderId="13" xfId="2" applyNumberFormat="1" applyFont="1" applyBorder="1" applyAlignment="1">
      <alignment horizontal="center"/>
    </xf>
    <xf numFmtId="164" fontId="14" fillId="0" borderId="5" xfId="2" applyNumberFormat="1" applyFont="1" applyBorder="1" applyAlignment="1">
      <alignment horizontal="center"/>
    </xf>
    <xf numFmtId="164" fontId="14" fillId="0" borderId="14" xfId="2" applyNumberFormat="1" applyFont="1" applyBorder="1" applyAlignment="1">
      <alignment horizontal="center"/>
    </xf>
    <xf numFmtId="164" fontId="19" fillId="0" borderId="3" xfId="2" applyNumberFormat="1" applyFont="1" applyBorder="1" applyAlignment="1">
      <alignment horizontal="center"/>
    </xf>
    <xf numFmtId="164" fontId="19" fillId="0" borderId="0" xfId="2" applyNumberFormat="1" applyFont="1" applyAlignment="1">
      <alignment horizontal="center"/>
    </xf>
    <xf numFmtId="0" fontId="47" fillId="5" borderId="2" xfId="0" applyFont="1" applyFill="1" applyBorder="1" applyAlignment="1">
      <alignment horizontal="left"/>
    </xf>
    <xf numFmtId="0" fontId="62" fillId="5" borderId="3" xfId="0" applyFont="1" applyFill="1" applyBorder="1" applyAlignment="1">
      <alignment horizontal="left"/>
    </xf>
    <xf numFmtId="0" fontId="62" fillId="5" borderId="4" xfId="0" applyFont="1" applyFill="1" applyBorder="1" applyAlignment="1">
      <alignment horizontal="left"/>
    </xf>
    <xf numFmtId="0" fontId="20" fillId="4" borderId="4" xfId="0" applyFont="1" applyFill="1" applyBorder="1" applyAlignment="1">
      <alignment horizontal="left"/>
    </xf>
    <xf numFmtId="0" fontId="20" fillId="4" borderId="18" xfId="0" applyFont="1" applyFill="1" applyBorder="1" applyAlignment="1">
      <alignment horizontal="center" wrapText="1"/>
    </xf>
    <xf numFmtId="164" fontId="25" fillId="0" borderId="14" xfId="0" applyNumberFormat="1" applyFont="1" applyBorder="1" applyAlignment="1">
      <alignment horizontal="center" vertical="center"/>
    </xf>
    <xf numFmtId="0" fontId="6" fillId="4" borderId="3" xfId="2" applyFont="1" applyFill="1" applyBorder="1" applyAlignment="1">
      <alignment horizontal="center" vertical="center"/>
    </xf>
    <xf numFmtId="0" fontId="6" fillId="4" borderId="4" xfId="2" applyFont="1" applyFill="1" applyBorder="1" applyAlignment="1">
      <alignment horizontal="center" vertical="center"/>
    </xf>
    <xf numFmtId="0" fontId="6" fillId="4" borderId="2" xfId="2" applyFont="1" applyFill="1" applyBorder="1" applyAlignment="1">
      <alignment horizontal="center" vertical="center"/>
    </xf>
    <xf numFmtId="0" fontId="6" fillId="4" borderId="7" xfId="2" applyFont="1" applyFill="1" applyBorder="1" applyAlignment="1">
      <alignment horizontal="center" vertical="center"/>
    </xf>
    <xf numFmtId="0" fontId="6" fillId="4" borderId="18" xfId="2" applyFont="1" applyFill="1" applyBorder="1"/>
    <xf numFmtId="0" fontId="19" fillId="0" borderId="6" xfId="2" applyFont="1" applyBorder="1" applyAlignment="1">
      <alignment horizontal="right"/>
    </xf>
    <xf numFmtId="49" fontId="19" fillId="0" borderId="8" xfId="2" applyNumberFormat="1" applyFont="1" applyBorder="1" applyAlignment="1">
      <alignment horizontal="left"/>
    </xf>
    <xf numFmtId="0" fontId="19" fillId="4" borderId="13" xfId="2" applyFont="1" applyFill="1" applyBorder="1" applyAlignment="1">
      <alignment horizontal="right"/>
    </xf>
    <xf numFmtId="0" fontId="19" fillId="0" borderId="8" xfId="2" applyFont="1" applyBorder="1" applyAlignment="1">
      <alignment horizontal="left"/>
    </xf>
    <xf numFmtId="0" fontId="19" fillId="0" borderId="9" xfId="2" applyFont="1" applyBorder="1" applyAlignment="1">
      <alignment horizontal="right"/>
    </xf>
    <xf numFmtId="49" fontId="19" fillId="0" borderId="10" xfId="2" applyNumberFormat="1" applyFont="1" applyBorder="1" applyAlignment="1">
      <alignment horizontal="left"/>
    </xf>
    <xf numFmtId="0" fontId="19" fillId="0" borderId="10" xfId="2" applyFont="1" applyBorder="1" applyAlignment="1">
      <alignment horizontal="left"/>
    </xf>
    <xf numFmtId="0" fontId="19" fillId="4" borderId="9" xfId="2" applyFont="1" applyFill="1" applyBorder="1" applyAlignment="1">
      <alignment horizontal="right"/>
    </xf>
    <xf numFmtId="0" fontId="19" fillId="0" borderId="5" xfId="2" applyFont="1" applyBorder="1" applyAlignment="1">
      <alignment horizontal="right"/>
    </xf>
    <xf numFmtId="0" fontId="19" fillId="0" borderId="11" xfId="2" applyFont="1" applyBorder="1" applyAlignment="1">
      <alignment horizontal="left"/>
    </xf>
    <xf numFmtId="0" fontId="19" fillId="4" borderId="5" xfId="2" applyFont="1" applyFill="1" applyBorder="1" applyAlignment="1">
      <alignment horizontal="right"/>
    </xf>
    <xf numFmtId="0" fontId="75" fillId="0" borderId="0" xfId="2" applyFont="1"/>
    <xf numFmtId="0" fontId="19" fillId="0" borderId="0" xfId="2" applyFont="1" applyAlignment="1">
      <alignment horizontal="right"/>
    </xf>
    <xf numFmtId="0" fontId="19" fillId="0" borderId="0" xfId="2" applyFont="1" applyAlignment="1">
      <alignment vertical="top"/>
    </xf>
    <xf numFmtId="0" fontId="19" fillId="0" borderId="0" xfId="0" applyFont="1" applyAlignment="1">
      <alignment horizontal="left"/>
    </xf>
    <xf numFmtId="0" fontId="19" fillId="0" borderId="9" xfId="0" applyFont="1" applyBorder="1"/>
    <xf numFmtId="164" fontId="19" fillId="0" borderId="33" xfId="0" applyNumberFormat="1" applyFont="1" applyBorder="1" applyAlignment="1">
      <alignment horizontal="center" vertical="center"/>
    </xf>
    <xf numFmtId="164" fontId="19" fillId="0" borderId="34" xfId="0" applyNumberFormat="1" applyFont="1" applyBorder="1" applyAlignment="1">
      <alignment horizontal="center" vertical="center"/>
    </xf>
    <xf numFmtId="0" fontId="60" fillId="3" borderId="0" xfId="0" applyFont="1" applyFill="1" applyAlignment="1">
      <alignment horizontal="center"/>
    </xf>
    <xf numFmtId="0" fontId="36" fillId="3" borderId="0" xfId="0" applyFont="1" applyFill="1" applyAlignment="1">
      <alignment horizontal="center"/>
    </xf>
    <xf numFmtId="0" fontId="24" fillId="0" borderId="0" xfId="0" applyFont="1" applyAlignment="1">
      <alignment horizontal="center" vertical="center" wrapText="1"/>
    </xf>
    <xf numFmtId="0" fontId="61" fillId="7" borderId="53" xfId="0" applyFont="1" applyFill="1" applyBorder="1" applyAlignment="1">
      <alignment horizontal="center" vertical="center"/>
    </xf>
    <xf numFmtId="0" fontId="61" fillId="7" borderId="54" xfId="0" applyFont="1" applyFill="1" applyBorder="1" applyAlignment="1">
      <alignment horizontal="center" vertical="center"/>
    </xf>
    <xf numFmtId="0" fontId="6" fillId="8" borderId="56"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29" xfId="0" applyFont="1" applyFill="1" applyBorder="1" applyAlignment="1">
      <alignment horizontal="center" vertical="center" wrapText="1"/>
    </xf>
    <xf numFmtId="0" fontId="6" fillId="8" borderId="37" xfId="0" applyFont="1" applyFill="1" applyBorder="1" applyAlignment="1">
      <alignment horizontal="center" vertical="center" wrapText="1"/>
    </xf>
    <xf numFmtId="0" fontId="6" fillId="8" borderId="3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19" fillId="0" borderId="7" xfId="0" applyFont="1" applyBorder="1" applyAlignment="1">
      <alignment horizontal="left" vertical="center"/>
    </xf>
    <xf numFmtId="0" fontId="19" fillId="0" borderId="1" xfId="0" applyFont="1" applyBorder="1" applyAlignment="1">
      <alignment horizontal="left" vertical="center"/>
    </xf>
    <xf numFmtId="164" fontId="19" fillId="0" borderId="26" xfId="0" applyNumberFormat="1" applyFont="1" applyBorder="1" applyAlignment="1">
      <alignment horizontal="center" vertical="center"/>
    </xf>
    <xf numFmtId="164" fontId="19" fillId="0" borderId="27" xfId="0" applyNumberFormat="1" applyFont="1" applyBorder="1" applyAlignment="1">
      <alignment horizontal="center" vertical="center"/>
    </xf>
    <xf numFmtId="164" fontId="19" fillId="0" borderId="35" xfId="0" applyNumberFormat="1" applyFont="1" applyBorder="1" applyAlignment="1">
      <alignment horizontal="center" vertical="center"/>
    </xf>
    <xf numFmtId="164" fontId="19" fillId="0" borderId="37" xfId="0" applyNumberFormat="1" applyFont="1" applyBorder="1" applyAlignment="1">
      <alignment horizontal="center" vertical="center"/>
    </xf>
    <xf numFmtId="164" fontId="19" fillId="0" borderId="36" xfId="0" applyNumberFormat="1" applyFont="1" applyBorder="1" applyAlignment="1">
      <alignment horizontal="center" vertical="center"/>
    </xf>
    <xf numFmtId="164" fontId="19" fillId="0" borderId="38" xfId="0" applyNumberFormat="1" applyFont="1" applyBorder="1" applyAlignment="1">
      <alignment horizontal="center" vertical="center"/>
    </xf>
    <xf numFmtId="164" fontId="19" fillId="0" borderId="39" xfId="0" applyNumberFormat="1" applyFont="1" applyBorder="1" applyAlignment="1">
      <alignment horizontal="center" vertical="center"/>
    </xf>
    <xf numFmtId="164" fontId="19" fillId="0" borderId="40" xfId="0" applyNumberFormat="1" applyFont="1" applyBorder="1" applyAlignment="1">
      <alignment horizontal="center" vertical="center"/>
    </xf>
    <xf numFmtId="0" fontId="6" fillId="8" borderId="12"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3" xfId="0" applyFont="1" applyFill="1" applyBorder="1" applyAlignment="1">
      <alignment horizontal="center"/>
    </xf>
    <xf numFmtId="0" fontId="6" fillId="8" borderId="4" xfId="0" applyFont="1" applyFill="1" applyBorder="1" applyAlignment="1">
      <alignment horizontal="center"/>
    </xf>
    <xf numFmtId="164" fontId="31" fillId="0" borderId="9" xfId="0" applyNumberFormat="1" applyFont="1" applyBorder="1" applyAlignment="1">
      <alignment horizontal="center"/>
    </xf>
    <xf numFmtId="164" fontId="31" fillId="0" borderId="10" xfId="0" applyNumberFormat="1" applyFont="1" applyBorder="1" applyAlignment="1">
      <alignment horizontal="center"/>
    </xf>
    <xf numFmtId="0" fontId="6" fillId="8" borderId="27" xfId="0" applyFont="1" applyFill="1" applyBorder="1" applyAlignment="1">
      <alignment horizontal="center" vertical="center"/>
    </xf>
    <xf numFmtId="164" fontId="6" fillId="8" borderId="30" xfId="0" applyNumberFormat="1" applyFont="1" applyFill="1" applyBorder="1" applyAlignment="1">
      <alignment horizontal="center" vertical="center" wrapText="1"/>
    </xf>
    <xf numFmtId="164" fontId="6" fillId="8" borderId="38" xfId="0" applyNumberFormat="1" applyFont="1" applyFill="1" applyBorder="1" applyAlignment="1">
      <alignment horizontal="center" vertical="center" wrapText="1"/>
    </xf>
    <xf numFmtId="164" fontId="31" fillId="0" borderId="35" xfId="0" applyNumberFormat="1" applyFont="1" applyBorder="1" applyAlignment="1">
      <alignment horizontal="center" vertical="center"/>
    </xf>
    <xf numFmtId="164" fontId="31" fillId="0" borderId="36" xfId="0" applyNumberFormat="1" applyFont="1" applyBorder="1" applyAlignment="1">
      <alignment horizontal="center" vertical="center"/>
    </xf>
    <xf numFmtId="164" fontId="31" fillId="0" borderId="33" xfId="0" applyNumberFormat="1" applyFont="1" applyBorder="1" applyAlignment="1">
      <alignment horizontal="center" vertical="center"/>
    </xf>
    <xf numFmtId="164" fontId="31" fillId="0" borderId="34" xfId="0" applyNumberFormat="1" applyFont="1" applyBorder="1" applyAlignment="1">
      <alignment horizontal="center" vertical="center"/>
    </xf>
    <xf numFmtId="164" fontId="31" fillId="0" borderId="37" xfId="0" applyNumberFormat="1" applyFont="1" applyBorder="1" applyAlignment="1">
      <alignment horizontal="center" vertical="center"/>
    </xf>
    <xf numFmtId="164" fontId="31" fillId="0" borderId="38" xfId="0" applyNumberFormat="1" applyFont="1" applyBorder="1" applyAlignment="1">
      <alignment horizontal="center" vertical="center"/>
    </xf>
    <xf numFmtId="164" fontId="31" fillId="0" borderId="6" xfId="0" applyNumberFormat="1" applyFont="1" applyBorder="1" applyAlignment="1">
      <alignment horizontal="center"/>
    </xf>
    <xf numFmtId="164" fontId="31" fillId="0" borderId="8" xfId="0" applyNumberFormat="1" applyFont="1" applyBorder="1" applyAlignment="1">
      <alignment horizontal="center"/>
    </xf>
    <xf numFmtId="0" fontId="20" fillId="8" borderId="2" xfId="0" applyFont="1" applyFill="1" applyBorder="1" applyAlignment="1">
      <alignment horizontal="center"/>
    </xf>
    <xf numFmtId="0" fontId="20" fillId="8" borderId="3" xfId="0" applyFont="1" applyFill="1" applyBorder="1" applyAlignment="1">
      <alignment horizontal="center"/>
    </xf>
    <xf numFmtId="164" fontId="31" fillId="0" borderId="9" xfId="0" applyNumberFormat="1" applyFont="1" applyBorder="1" applyAlignment="1">
      <alignment horizontal="center" vertical="center"/>
    </xf>
    <xf numFmtId="164" fontId="31" fillId="0" borderId="10" xfId="0" applyNumberFormat="1" applyFont="1" applyBorder="1" applyAlignment="1">
      <alignment horizontal="center" vertical="center"/>
    </xf>
    <xf numFmtId="0" fontId="24" fillId="0" borderId="5" xfId="0" applyFont="1" applyBorder="1" applyAlignment="1">
      <alignment horizontal="center"/>
    </xf>
    <xf numFmtId="0" fontId="24" fillId="0" borderId="11" xfId="0" applyFont="1" applyBorder="1" applyAlignment="1">
      <alignment horizontal="center"/>
    </xf>
    <xf numFmtId="0" fontId="20" fillId="4" borderId="2" xfId="0" applyFont="1" applyFill="1" applyBorder="1" applyAlignment="1">
      <alignment horizontal="center"/>
    </xf>
    <xf numFmtId="0" fontId="20" fillId="4" borderId="4" xfId="0" applyFont="1" applyFill="1" applyBorder="1" applyAlignment="1">
      <alignment horizontal="center"/>
    </xf>
    <xf numFmtId="164" fontId="31" fillId="0" borderId="6" xfId="0" applyNumberFormat="1" applyFont="1" applyBorder="1" applyAlignment="1">
      <alignment horizontal="center" vertical="center"/>
    </xf>
    <xf numFmtId="164" fontId="31" fillId="0" borderId="8" xfId="0" applyNumberFormat="1" applyFont="1" applyBorder="1" applyAlignment="1">
      <alignment horizontal="center" vertical="center"/>
    </xf>
    <xf numFmtId="0" fontId="32" fillId="0" borderId="0" xfId="0" applyFont="1" applyAlignment="1">
      <alignment horizontal="center" vertical="center" wrapText="1"/>
    </xf>
    <xf numFmtId="0" fontId="32" fillId="0" borderId="1" xfId="0" applyFont="1" applyBorder="1" applyAlignment="1">
      <alignment horizontal="center" vertical="center" wrapText="1"/>
    </xf>
    <xf numFmtId="0" fontId="24" fillId="0" borderId="41" xfId="0" applyFont="1" applyBorder="1" applyAlignment="1">
      <alignment horizontal="center"/>
    </xf>
    <xf numFmtId="0" fontId="61" fillId="7" borderId="53" xfId="0" applyFont="1" applyFill="1" applyBorder="1" applyAlignment="1">
      <alignment horizontal="center" vertical="center" wrapText="1"/>
    </xf>
    <xf numFmtId="0" fontId="61" fillId="7" borderId="73" xfId="0" applyFont="1" applyFill="1" applyBorder="1" applyAlignment="1">
      <alignment horizontal="center" vertical="center" wrapText="1"/>
    </xf>
    <xf numFmtId="164" fontId="31" fillId="0" borderId="39" xfId="0" applyNumberFormat="1" applyFont="1" applyBorder="1" applyAlignment="1">
      <alignment horizontal="center" vertical="center"/>
    </xf>
    <xf numFmtId="164" fontId="31" fillId="0" borderId="40" xfId="0" applyNumberFormat="1" applyFont="1" applyBorder="1" applyAlignment="1">
      <alignment horizontal="center" vertical="center"/>
    </xf>
    <xf numFmtId="164" fontId="31" fillId="0" borderId="11" xfId="0" applyNumberFormat="1" applyFont="1" applyBorder="1" applyAlignment="1">
      <alignment horizontal="center"/>
    </xf>
    <xf numFmtId="0" fontId="31" fillId="0" borderId="0" xfId="0" applyFont="1" applyAlignment="1">
      <alignment horizontal="center" vertical="center"/>
    </xf>
    <xf numFmtId="0" fontId="31" fillId="0" borderId="10" xfId="0" applyFont="1" applyBorder="1" applyAlignment="1">
      <alignment horizontal="center" vertical="center"/>
    </xf>
    <xf numFmtId="0" fontId="31" fillId="0" borderId="1" xfId="0" applyFont="1" applyBorder="1" applyAlignment="1">
      <alignment horizontal="center" vertical="center"/>
    </xf>
    <xf numFmtId="0" fontId="31" fillId="0" borderId="11" xfId="0" applyFont="1" applyBorder="1" applyAlignment="1">
      <alignment horizontal="center" vertical="center"/>
    </xf>
    <xf numFmtId="164" fontId="31" fillId="0" borderId="3" xfId="0" applyNumberFormat="1" applyFont="1" applyBorder="1" applyAlignment="1">
      <alignment horizontal="center" vertical="center"/>
    </xf>
    <xf numFmtId="164" fontId="31" fillId="0" borderId="4" xfId="0" applyNumberFormat="1" applyFont="1" applyBorder="1" applyAlignment="1">
      <alignment horizontal="center" vertical="center"/>
    </xf>
    <xf numFmtId="0" fontId="20" fillId="4" borderId="3" xfId="0" applyFont="1" applyFill="1" applyBorder="1" applyAlignment="1">
      <alignment horizont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6" fontId="31" fillId="0" borderId="7" xfId="0" applyNumberFormat="1" applyFont="1" applyBorder="1" applyAlignment="1">
      <alignment horizontal="center" vertical="center"/>
    </xf>
    <xf numFmtId="6" fontId="31" fillId="0" borderId="8" xfId="0" applyNumberFormat="1" applyFont="1" applyBorder="1" applyAlignment="1">
      <alignment horizontal="center" vertical="center"/>
    </xf>
    <xf numFmtId="0" fontId="6" fillId="18" borderId="56" xfId="0" applyFont="1" applyFill="1" applyBorder="1" applyAlignment="1">
      <alignment horizontal="center" vertical="center"/>
    </xf>
    <xf numFmtId="0" fontId="6" fillId="18" borderId="27" xfId="0" applyFont="1" applyFill="1" applyBorder="1" applyAlignment="1">
      <alignment horizontal="center" vertical="center"/>
    </xf>
    <xf numFmtId="0" fontId="64" fillId="0" borderId="0" xfId="0" applyFont="1" applyAlignment="1">
      <alignment horizontal="center"/>
    </xf>
    <xf numFmtId="0" fontId="36" fillId="0" borderId="0" xfId="0" applyFont="1" applyAlignment="1">
      <alignment horizontal="center"/>
    </xf>
    <xf numFmtId="164" fontId="27" fillId="0" borderId="0" xfId="0" applyNumberFormat="1" applyFont="1" applyAlignment="1">
      <alignment horizontal="center" wrapText="1"/>
    </xf>
    <xf numFmtId="0" fontId="24" fillId="0" borderId="0" xfId="0" applyFont="1" applyAlignment="1">
      <alignment horizontal="center" wrapText="1"/>
    </xf>
    <xf numFmtId="0" fontId="63" fillId="0" borderId="41" xfId="0" applyFont="1" applyBorder="1" applyAlignment="1">
      <alignment horizontal="center" wrapText="1"/>
    </xf>
    <xf numFmtId="0" fontId="61" fillId="18" borderId="53" xfId="0" applyFont="1" applyFill="1" applyBorder="1" applyAlignment="1">
      <alignment horizontal="center" vertical="center"/>
    </xf>
    <xf numFmtId="0" fontId="61" fillId="18" borderId="54" xfId="0" applyFont="1" applyFill="1" applyBorder="1" applyAlignment="1">
      <alignment horizontal="center" vertical="center"/>
    </xf>
    <xf numFmtId="0" fontId="61" fillId="6" borderId="53" xfId="0" applyFont="1" applyFill="1" applyBorder="1" applyAlignment="1">
      <alignment horizontal="center" vertical="center"/>
    </xf>
    <xf numFmtId="0" fontId="61" fillId="6" borderId="54" xfId="0" applyFont="1" applyFill="1" applyBorder="1" applyAlignment="1">
      <alignment horizontal="center" vertical="center"/>
    </xf>
    <xf numFmtId="0" fontId="6" fillId="18" borderId="29" xfId="0" applyFont="1" applyFill="1" applyBorder="1" applyAlignment="1">
      <alignment horizontal="center" vertical="center" wrapText="1"/>
    </xf>
    <xf numFmtId="0" fontId="6" fillId="18" borderId="37" xfId="0" applyFont="1" applyFill="1" applyBorder="1" applyAlignment="1">
      <alignment horizontal="center" vertical="center" wrapText="1"/>
    </xf>
    <xf numFmtId="0" fontId="6" fillId="9" borderId="30" xfId="0" applyFont="1" applyFill="1" applyBorder="1" applyAlignment="1">
      <alignment horizontal="center" vertical="center" wrapText="1"/>
    </xf>
    <xf numFmtId="0" fontId="6" fillId="9" borderId="38" xfId="0" applyFont="1" applyFill="1" applyBorder="1" applyAlignment="1">
      <alignment horizontal="center" vertical="center" wrapText="1"/>
    </xf>
    <xf numFmtId="0" fontId="6" fillId="18" borderId="56" xfId="0" applyFont="1" applyFill="1" applyBorder="1" applyAlignment="1">
      <alignment horizontal="center" vertical="center" wrapText="1"/>
    </xf>
    <xf numFmtId="0" fontId="6" fillId="18" borderId="27" xfId="0" applyFont="1" applyFill="1" applyBorder="1" applyAlignment="1">
      <alignment horizontal="center" vertical="center" wrapText="1"/>
    </xf>
    <xf numFmtId="0" fontId="6" fillId="9" borderId="29"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24" fillId="9" borderId="31" xfId="0" applyFont="1" applyFill="1" applyBorder="1"/>
    <xf numFmtId="0" fontId="24" fillId="9" borderId="32" xfId="0" applyFont="1" applyFill="1" applyBorder="1"/>
    <xf numFmtId="0" fontId="6" fillId="9" borderId="31" xfId="0" applyFont="1" applyFill="1" applyBorder="1"/>
    <xf numFmtId="0" fontId="6" fillId="9" borderId="32" xfId="0" applyFont="1" applyFill="1" applyBorder="1"/>
    <xf numFmtId="0" fontId="24" fillId="9" borderId="31" xfId="0" applyFont="1" applyFill="1" applyBorder="1" applyAlignment="1">
      <alignment horizontal="center"/>
    </xf>
    <xf numFmtId="0" fontId="24" fillId="9" borderId="32" xfId="0" applyFont="1" applyFill="1" applyBorder="1" applyAlignment="1">
      <alignment horizontal="center"/>
    </xf>
    <xf numFmtId="0" fontId="6" fillId="9" borderId="31" xfId="0" applyFont="1" applyFill="1" applyBorder="1" applyAlignment="1">
      <alignment horizontal="center"/>
    </xf>
    <xf numFmtId="0" fontId="6" fillId="9" borderId="32" xfId="0" applyFont="1" applyFill="1" applyBorder="1" applyAlignment="1">
      <alignment horizontal="center"/>
    </xf>
    <xf numFmtId="0" fontId="6" fillId="9" borderId="12"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3" xfId="0" applyFont="1" applyFill="1" applyBorder="1" applyAlignment="1">
      <alignment horizontal="center"/>
    </xf>
    <xf numFmtId="0" fontId="6" fillId="9" borderId="4" xfId="0" applyFont="1" applyFill="1" applyBorder="1" applyAlignment="1">
      <alignment horizontal="center"/>
    </xf>
    <xf numFmtId="0" fontId="65" fillId="0" borderId="0" xfId="0" applyFont="1" applyAlignment="1">
      <alignment horizontal="center"/>
    </xf>
    <xf numFmtId="0" fontId="31" fillId="0" borderId="0" xfId="0" applyFont="1" applyAlignment="1">
      <alignment horizontal="center"/>
    </xf>
    <xf numFmtId="164" fontId="19" fillId="0" borderId="1" xfId="0" applyNumberFormat="1" applyFont="1" applyBorder="1" applyAlignment="1">
      <alignment horizontal="center" vertical="center"/>
    </xf>
    <xf numFmtId="164" fontId="19" fillId="0" borderId="11" xfId="0" applyNumberFormat="1" applyFont="1" applyBorder="1" applyAlignment="1">
      <alignment horizontal="center" vertical="center"/>
    </xf>
    <xf numFmtId="0" fontId="6" fillId="4" borderId="3" xfId="0" applyFont="1" applyFill="1" applyBorder="1" applyAlignment="1">
      <alignment horizontal="center"/>
    </xf>
    <xf numFmtId="164" fontId="19" fillId="0" borderId="0" xfId="0" applyNumberFormat="1" applyFont="1" applyAlignment="1">
      <alignment horizontal="center" vertical="center"/>
    </xf>
    <xf numFmtId="164" fontId="19" fillId="0" borderId="10" xfId="0" applyNumberFormat="1" applyFont="1" applyBorder="1" applyAlignment="1">
      <alignment horizontal="center" vertical="center"/>
    </xf>
    <xf numFmtId="164" fontId="19" fillId="0" borderId="7" xfId="0" applyNumberFormat="1" applyFont="1" applyBorder="1" applyAlignment="1">
      <alignment horizontal="center" vertical="center"/>
    </xf>
    <xf numFmtId="164" fontId="19" fillId="0" borderId="8" xfId="0" applyNumberFormat="1" applyFont="1" applyBorder="1" applyAlignment="1">
      <alignment horizontal="center" vertical="center"/>
    </xf>
    <xf numFmtId="164" fontId="19" fillId="5" borderId="18" xfId="0" applyNumberFormat="1" applyFont="1" applyFill="1" applyBorder="1" applyAlignment="1">
      <alignment horizontal="center" vertical="center"/>
    </xf>
    <xf numFmtId="0" fontId="19" fillId="0" borderId="18" xfId="0" applyFont="1" applyBorder="1" applyAlignment="1">
      <alignment horizontal="center" vertical="center"/>
    </xf>
    <xf numFmtId="0" fontId="20" fillId="0" borderId="12" xfId="0" applyFont="1" applyBorder="1" applyAlignment="1">
      <alignment horizontal="center" vertical="center"/>
    </xf>
    <xf numFmtId="0" fontId="20" fillId="0" borderId="14" xfId="0" applyFont="1" applyBorder="1" applyAlignment="1">
      <alignment horizontal="center" vertical="center"/>
    </xf>
    <xf numFmtId="0" fontId="20" fillId="0" borderId="18" xfId="0" applyFont="1" applyBorder="1" applyAlignment="1">
      <alignment horizontal="center" vertical="center"/>
    </xf>
    <xf numFmtId="0" fontId="37" fillId="0" borderId="0" xfId="0" applyFont="1" applyAlignment="1">
      <alignment horizont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xf>
    <xf numFmtId="0" fontId="19" fillId="0" borderId="14" xfId="0" applyFont="1" applyBorder="1" applyAlignment="1">
      <alignment horizontal="center" vertical="center"/>
    </xf>
    <xf numFmtId="164" fontId="19" fillId="5" borderId="2" xfId="0" applyNumberFormat="1" applyFont="1" applyFill="1" applyBorder="1" applyAlignment="1">
      <alignment horizontal="center" vertical="center"/>
    </xf>
    <xf numFmtId="164" fontId="19" fillId="5" borderId="12" xfId="0" applyNumberFormat="1" applyFont="1" applyFill="1" applyBorder="1" applyAlignment="1">
      <alignment horizontal="center" vertical="center"/>
    </xf>
    <xf numFmtId="164" fontId="19" fillId="5" borderId="14" xfId="0" applyNumberFormat="1" applyFont="1" applyFill="1" applyBorder="1" applyAlignment="1">
      <alignment horizontal="center" vertical="center"/>
    </xf>
    <xf numFmtId="0" fontId="20" fillId="0" borderId="18" xfId="0" applyFont="1" applyBorder="1" applyAlignment="1">
      <alignment horizontal="center" vertical="center" wrapText="1"/>
    </xf>
    <xf numFmtId="0" fontId="30" fillId="0" borderId="0" xfId="0" applyFont="1" applyAlignment="1">
      <alignment horizontal="center"/>
    </xf>
    <xf numFmtId="0" fontId="67" fillId="0" borderId="0" xfId="0" applyFont="1" applyAlignment="1">
      <alignment horizontal="center" vertical="center"/>
    </xf>
    <xf numFmtId="0" fontId="67" fillId="0" borderId="1" xfId="0" applyFont="1" applyBorder="1" applyAlignment="1">
      <alignment horizontal="center" vertical="center"/>
    </xf>
    <xf numFmtId="164" fontId="25" fillId="0" borderId="12" xfId="0" applyNumberFormat="1" applyFont="1" applyBorder="1" applyAlignment="1">
      <alignment horizontal="center" vertical="center"/>
    </xf>
    <xf numFmtId="164" fontId="25" fillId="0" borderId="13" xfId="0" applyNumberFormat="1" applyFont="1" applyBorder="1" applyAlignment="1">
      <alignment horizontal="center" vertical="center"/>
    </xf>
    <xf numFmtId="0" fontId="27" fillId="0" borderId="12" xfId="0" applyFont="1" applyBorder="1" applyAlignment="1">
      <alignment horizontal="center" textRotation="80" wrapText="1"/>
    </xf>
    <xf numFmtId="0" fontId="27" fillId="0" borderId="13" xfId="0" applyFont="1" applyBorder="1" applyAlignment="1">
      <alignment horizontal="center" textRotation="80" wrapText="1"/>
    </xf>
    <xf numFmtId="0" fontId="27" fillId="0" borderId="14" xfId="0" applyFont="1" applyBorder="1" applyAlignment="1">
      <alignment horizontal="center" textRotation="80" wrapText="1"/>
    </xf>
    <xf numFmtId="0" fontId="27" fillId="0" borderId="12" xfId="0" applyFont="1" applyBorder="1" applyAlignment="1">
      <alignment horizontal="center" textRotation="80"/>
    </xf>
    <xf numFmtId="0" fontId="27" fillId="0" borderId="13" xfId="0" applyFont="1" applyBorder="1" applyAlignment="1">
      <alignment horizontal="center" textRotation="80"/>
    </xf>
    <xf numFmtId="0" fontId="27" fillId="0" borderId="14" xfId="0" applyFont="1" applyBorder="1" applyAlignment="1">
      <alignment horizontal="center" textRotation="80"/>
    </xf>
    <xf numFmtId="0" fontId="68" fillId="0" borderId="0" xfId="0" applyFont="1" applyAlignment="1">
      <alignment horizontal="center"/>
    </xf>
    <xf numFmtId="0" fontId="8" fillId="4" borderId="42" xfId="0" applyFont="1" applyFill="1" applyBorder="1" applyAlignment="1">
      <alignment horizontal="center"/>
    </xf>
    <xf numFmtId="0" fontId="8" fillId="4" borderId="44" xfId="0" applyFont="1" applyFill="1" applyBorder="1" applyAlignment="1">
      <alignment horizontal="center"/>
    </xf>
    <xf numFmtId="0" fontId="8" fillId="4" borderId="43" xfId="0" applyFont="1" applyFill="1" applyBorder="1" applyAlignment="1">
      <alignment horizontal="center"/>
    </xf>
    <xf numFmtId="164" fontId="14" fillId="0" borderId="31" xfId="0" applyNumberFormat="1" applyFont="1" applyBorder="1" applyAlignment="1">
      <alignment horizontal="center" vertical="center"/>
    </xf>
    <xf numFmtId="164" fontId="14" fillId="0" borderId="32" xfId="0" applyNumberFormat="1"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19" fillId="0" borderId="33" xfId="0" applyFont="1" applyBorder="1" applyAlignment="1">
      <alignment horizontal="center"/>
    </xf>
    <xf numFmtId="0" fontId="19" fillId="0" borderId="34" xfId="0" applyFont="1" applyBorder="1" applyAlignment="1">
      <alignment horizontal="center"/>
    </xf>
    <xf numFmtId="0" fontId="6" fillId="4" borderId="31" xfId="0" applyFont="1" applyFill="1" applyBorder="1" applyAlignment="1">
      <alignment horizontal="center"/>
    </xf>
    <xf numFmtId="0" fontId="6" fillId="4" borderId="32" xfId="0" applyFont="1" applyFill="1" applyBorder="1" applyAlignment="1">
      <alignment horizontal="center"/>
    </xf>
    <xf numFmtId="164" fontId="14" fillId="0" borderId="33" xfId="0" applyNumberFormat="1" applyFont="1" applyBorder="1" applyAlignment="1">
      <alignment horizontal="center" vertical="center"/>
    </xf>
    <xf numFmtId="164" fontId="14" fillId="0" borderId="34" xfId="0" applyNumberFormat="1" applyFont="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0" fontId="19" fillId="0" borderId="33" xfId="0" applyFont="1" applyBorder="1" applyAlignment="1">
      <alignment horizontal="center" vertical="center"/>
    </xf>
    <xf numFmtId="0" fontId="19" fillId="0" borderId="34" xfId="0" applyFont="1" applyBorder="1" applyAlignment="1">
      <alignment horizontal="center" vertical="center"/>
    </xf>
    <xf numFmtId="164" fontId="14" fillId="0" borderId="39" xfId="0" applyNumberFormat="1" applyFont="1" applyBorder="1" applyAlignment="1">
      <alignment horizontal="center" vertical="center"/>
    </xf>
    <xf numFmtId="164" fontId="14" fillId="0" borderId="40" xfId="0" applyNumberFormat="1" applyFont="1" applyBorder="1" applyAlignment="1">
      <alignment horizontal="center" vertical="center"/>
    </xf>
    <xf numFmtId="0" fontId="4" fillId="0" borderId="37" xfId="0" applyFont="1" applyBorder="1" applyAlignment="1">
      <alignment horizontal="center"/>
    </xf>
    <xf numFmtId="0" fontId="4" fillId="0" borderId="38" xfId="0" applyFont="1" applyBorder="1" applyAlignment="1">
      <alignment horizontal="center"/>
    </xf>
    <xf numFmtId="0" fontId="66" fillId="0" borderId="0" xfId="0" applyFont="1" applyAlignment="1">
      <alignment horizontal="center"/>
    </xf>
    <xf numFmtId="0" fontId="62" fillId="4" borderId="31" xfId="0" applyFont="1" applyFill="1" applyBorder="1" applyAlignment="1">
      <alignment horizontal="center" vertical="center"/>
    </xf>
    <xf numFmtId="0" fontId="62" fillId="4" borderId="3" xfId="0" applyFont="1" applyFill="1" applyBorder="1" applyAlignment="1">
      <alignment horizontal="center" vertical="center"/>
    </xf>
    <xf numFmtId="0" fontId="62" fillId="4" borderId="32" xfId="0" applyFont="1" applyFill="1" applyBorder="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horizontal="center" vertical="center"/>
    </xf>
    <xf numFmtId="0" fontId="62" fillId="4" borderId="29" xfId="0" applyFont="1" applyFill="1" applyBorder="1" applyAlignment="1">
      <alignment horizontal="center" vertical="center"/>
    </xf>
    <xf numFmtId="0" fontId="62" fillId="4" borderId="30" xfId="0" applyFont="1" applyFill="1" applyBorder="1" applyAlignment="1">
      <alignment horizontal="center" vertical="center"/>
    </xf>
    <xf numFmtId="0" fontId="73" fillId="0" borderId="0" xfId="0" applyFont="1" applyAlignment="1">
      <alignment horizontal="center"/>
    </xf>
    <xf numFmtId="0" fontId="71" fillId="0" borderId="0" xfId="0" applyFont="1" applyAlignment="1">
      <alignment horizontal="center"/>
    </xf>
    <xf numFmtId="0" fontId="6" fillId="4" borderId="2" xfId="2" applyFont="1" applyFill="1" applyBorder="1" applyAlignment="1">
      <alignment horizontal="center"/>
    </xf>
    <xf numFmtId="0" fontId="6" fillId="4" borderId="3" xfId="2" applyFont="1" applyFill="1" applyBorder="1" applyAlignment="1">
      <alignment horizontal="center"/>
    </xf>
    <xf numFmtId="0" fontId="6" fillId="4" borderId="4" xfId="2" applyFont="1" applyFill="1" applyBorder="1" applyAlignment="1">
      <alignment horizontal="center"/>
    </xf>
    <xf numFmtId="0" fontId="20" fillId="0" borderId="6" xfId="2" applyFont="1" applyBorder="1" applyAlignment="1">
      <alignment horizontal="left"/>
    </xf>
    <xf numFmtId="0" fontId="20" fillId="0" borderId="7" xfId="2" applyFont="1" applyBorder="1" applyAlignment="1">
      <alignment horizontal="left"/>
    </xf>
    <xf numFmtId="0" fontId="20" fillId="0" borderId="9" xfId="0" applyFont="1" applyBorder="1"/>
    <xf numFmtId="0" fontId="23" fillId="0" borderId="0" xfId="0" applyFont="1"/>
    <xf numFmtId="0" fontId="23" fillId="0" borderId="10" xfId="0" applyFont="1" applyBorder="1"/>
    <xf numFmtId="0" fontId="4" fillId="0" borderId="0" xfId="0" applyFont="1"/>
    <xf numFmtId="0" fontId="5" fillId="0" borderId="0" xfId="0" applyFont="1"/>
    <xf numFmtId="0" fontId="19" fillId="0" borderId="9" xfId="2" applyFont="1" applyBorder="1" applyAlignment="1">
      <alignment horizontal="left"/>
    </xf>
    <xf numFmtId="0" fontId="19" fillId="0" borderId="0" xfId="2" applyFont="1" applyAlignment="1">
      <alignment horizontal="left"/>
    </xf>
    <xf numFmtId="0" fontId="19" fillId="0" borderId="9" xfId="0" applyFont="1" applyBorder="1"/>
    <xf numFmtId="0" fontId="14" fillId="0" borderId="0" xfId="0" applyFont="1"/>
    <xf numFmtId="0" fontId="14" fillId="0" borderId="10" xfId="0" applyFont="1" applyBorder="1"/>
    <xf numFmtId="0" fontId="19" fillId="0" borderId="9" xfId="0" applyFont="1" applyBorder="1" applyAlignment="1">
      <alignment wrapText="1"/>
    </xf>
    <xf numFmtId="0" fontId="14" fillId="0" borderId="0" xfId="0" applyFont="1" applyAlignment="1">
      <alignment wrapText="1"/>
    </xf>
    <xf numFmtId="0" fontId="14" fillId="0" borderId="10" xfId="0" applyFont="1" applyBorder="1" applyAlignment="1">
      <alignment wrapText="1"/>
    </xf>
    <xf numFmtId="0" fontId="19" fillId="0" borderId="9" xfId="0" applyFont="1" applyBorder="1" applyAlignment="1">
      <alignment horizontal="left"/>
    </xf>
    <xf numFmtId="0" fontId="19" fillId="0" borderId="0" xfId="0" applyFont="1" applyAlignment="1">
      <alignment horizontal="left"/>
    </xf>
    <xf numFmtId="0" fontId="20" fillId="0" borderId="6" xfId="0" applyFont="1" applyBorder="1" applyAlignment="1">
      <alignment horizontal="left"/>
    </xf>
    <xf numFmtId="0" fontId="20" fillId="0" borderId="7" xfId="0" applyFont="1" applyBorder="1" applyAlignment="1">
      <alignment horizontal="left"/>
    </xf>
    <xf numFmtId="0" fontId="6" fillId="4" borderId="18" xfId="2" applyFont="1" applyFill="1" applyBorder="1" applyAlignment="1">
      <alignment horizontal="center"/>
    </xf>
    <xf numFmtId="0" fontId="4" fillId="4" borderId="18" xfId="2" applyFont="1" applyFill="1" applyBorder="1" applyAlignment="1">
      <alignment horizontal="center"/>
    </xf>
    <xf numFmtId="0" fontId="19" fillId="0" borderId="10" xfId="0" applyFont="1" applyBorder="1" applyAlignment="1">
      <alignment horizontal="left"/>
    </xf>
    <xf numFmtId="0" fontId="6" fillId="4" borderId="0" xfId="0" applyFont="1" applyFill="1" applyAlignment="1">
      <alignment horizontal="center"/>
    </xf>
    <xf numFmtId="0" fontId="5" fillId="0" borderId="0" xfId="0" applyFont="1" applyAlignment="1">
      <alignment horizontal="center"/>
    </xf>
    <xf numFmtId="0" fontId="20" fillId="0" borderId="7" xfId="2" applyFont="1" applyBorder="1" applyAlignment="1">
      <alignment horizontal="right"/>
    </xf>
    <xf numFmtId="0" fontId="14" fillId="0" borderId="0" xfId="0" applyFont="1" applyAlignment="1">
      <alignment horizontal="center"/>
    </xf>
    <xf numFmtId="0" fontId="6" fillId="4" borderId="2" xfId="0" applyFont="1" applyFill="1" applyBorder="1" applyAlignment="1">
      <alignment horizontal="center"/>
    </xf>
    <xf numFmtId="0" fontId="6" fillId="4" borderId="4" xfId="0" applyFont="1" applyFill="1" applyBorder="1" applyAlignment="1">
      <alignment horizontal="center"/>
    </xf>
    <xf numFmtId="0" fontId="62" fillId="4" borderId="14" xfId="0" applyFont="1" applyFill="1" applyBorder="1" applyAlignment="1">
      <alignment horizontal="center"/>
    </xf>
    <xf numFmtId="0" fontId="19" fillId="0" borderId="0" xfId="0" applyFont="1" applyAlignment="1">
      <alignment horizontal="left" vertical="center"/>
    </xf>
    <xf numFmtId="0" fontId="25" fillId="0" borderId="0" xfId="0" applyFont="1" applyAlignment="1">
      <alignment horizontal="center"/>
    </xf>
    <xf numFmtId="0" fontId="19" fillId="0" borderId="0" xfId="2" applyFont="1" applyAlignment="1">
      <alignment horizontal="left" vertical="center"/>
    </xf>
    <xf numFmtId="0" fontId="19" fillId="0" borderId="0" xfId="0" applyFont="1" applyAlignment="1">
      <alignment horizontal="center"/>
    </xf>
    <xf numFmtId="0" fontId="8" fillId="4" borderId="2" xfId="2" applyFont="1" applyFill="1" applyBorder="1" applyAlignment="1">
      <alignment horizontal="center"/>
    </xf>
    <xf numFmtId="0" fontId="8" fillId="4" borderId="3" xfId="2" applyFont="1" applyFill="1" applyBorder="1" applyAlignment="1">
      <alignment horizontal="center"/>
    </xf>
    <xf numFmtId="0" fontId="8" fillId="4" borderId="4" xfId="2" applyFont="1" applyFill="1" applyBorder="1" applyAlignment="1">
      <alignment horizontal="center"/>
    </xf>
    <xf numFmtId="0" fontId="5" fillId="0" borderId="12" xfId="2" applyFont="1" applyBorder="1" applyAlignment="1">
      <alignment horizontal="center" wrapText="1"/>
    </xf>
    <xf numFmtId="0" fontId="5" fillId="0" borderId="14" xfId="2" applyFont="1" applyBorder="1" applyAlignment="1">
      <alignment horizontal="center" wrapText="1"/>
    </xf>
    <xf numFmtId="0" fontId="5" fillId="0" borderId="18" xfId="2" applyFont="1" applyBorder="1" applyAlignment="1">
      <alignment horizontal="center" vertical="center" wrapText="1"/>
    </xf>
    <xf numFmtId="0" fontId="40" fillId="0" borderId="18" xfId="3" applyFont="1" applyBorder="1" applyAlignment="1">
      <alignment horizontal="center" wrapText="1"/>
    </xf>
    <xf numFmtId="0" fontId="16" fillId="0" borderId="18" xfId="3" applyFont="1" applyBorder="1" applyAlignment="1">
      <alignment horizontal="center" wrapText="1"/>
    </xf>
    <xf numFmtId="0" fontId="16" fillId="0" borderId="18" xfId="3" applyFont="1" applyBorder="1" applyAlignment="1">
      <alignment horizontal="center" vertical="center" wrapText="1"/>
    </xf>
    <xf numFmtId="0" fontId="15" fillId="4" borderId="2" xfId="3" applyFont="1" applyFill="1" applyBorder="1" applyAlignment="1">
      <alignment horizontal="center" vertical="center"/>
    </xf>
    <xf numFmtId="0" fontId="15" fillId="4" borderId="3" xfId="3" applyFont="1" applyFill="1" applyBorder="1" applyAlignment="1">
      <alignment horizontal="center" vertical="center"/>
    </xf>
    <xf numFmtId="0" fontId="15" fillId="4" borderId="4" xfId="3" applyFont="1" applyFill="1" applyBorder="1" applyAlignment="1">
      <alignment horizontal="center" vertical="center"/>
    </xf>
    <xf numFmtId="0" fontId="65" fillId="0" borderId="0" xfId="0" applyFont="1" applyAlignment="1">
      <alignment horizontal="center" wrapText="1"/>
    </xf>
    <xf numFmtId="0" fontId="65" fillId="0" borderId="1" xfId="0" applyFont="1" applyBorder="1" applyAlignment="1">
      <alignment horizontal="center"/>
    </xf>
    <xf numFmtId="0" fontId="33" fillId="0" borderId="6" xfId="0" applyFont="1" applyBorder="1" applyAlignment="1">
      <alignment horizontal="left" wrapText="1"/>
    </xf>
    <xf numFmtId="0" fontId="33" fillId="0" borderId="7" xfId="0" applyFont="1" applyBorder="1" applyAlignment="1">
      <alignment horizontal="left" wrapText="1"/>
    </xf>
    <xf numFmtId="0" fontId="33" fillId="0" borderId="8" xfId="0" applyFont="1" applyBorder="1" applyAlignment="1">
      <alignment horizontal="left" wrapText="1"/>
    </xf>
    <xf numFmtId="0" fontId="33" fillId="0" borderId="5" xfId="0" applyFont="1" applyBorder="1" applyAlignment="1">
      <alignment horizontal="left" wrapText="1"/>
    </xf>
    <xf numFmtId="0" fontId="33" fillId="0" borderId="1" xfId="0" applyFont="1" applyBorder="1" applyAlignment="1">
      <alignment horizontal="left" wrapText="1"/>
    </xf>
    <xf numFmtId="0" fontId="33" fillId="0" borderId="11" xfId="0" applyFont="1" applyBorder="1" applyAlignment="1">
      <alignment horizontal="left"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33" fillId="0" borderId="5" xfId="0" applyFont="1" applyBorder="1" applyAlignment="1">
      <alignment horizontal="left" vertical="center" wrapText="1"/>
    </xf>
    <xf numFmtId="0" fontId="33" fillId="0" borderId="1" xfId="0" applyFont="1" applyBorder="1" applyAlignment="1">
      <alignment horizontal="left" vertical="center" wrapText="1"/>
    </xf>
    <xf numFmtId="0" fontId="33" fillId="0" borderId="11" xfId="0" applyFont="1" applyBorder="1" applyAlignment="1">
      <alignment horizontal="left" vertical="center" wrapText="1"/>
    </xf>
    <xf numFmtId="0" fontId="62" fillId="4" borderId="2" xfId="0" applyFont="1" applyFill="1" applyBorder="1" applyAlignment="1">
      <alignment horizontal="left"/>
    </xf>
    <xf numFmtId="0" fontId="62" fillId="4" borderId="3" xfId="0" applyFont="1" applyFill="1" applyBorder="1" applyAlignment="1">
      <alignment horizontal="left"/>
    </xf>
    <xf numFmtId="0" fontId="62" fillId="4" borderId="4" xfId="0" applyFont="1" applyFill="1" applyBorder="1" applyAlignment="1">
      <alignment horizontal="left"/>
    </xf>
    <xf numFmtId="0" fontId="65" fillId="0" borderId="1" xfId="0" applyFont="1" applyBorder="1" applyAlignment="1">
      <alignment horizontal="center" wrapText="1"/>
    </xf>
    <xf numFmtId="0" fontId="14" fillId="0" borderId="6"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1" xfId="0" applyFont="1" applyBorder="1" applyAlignment="1">
      <alignment horizontal="center" vertical="center" wrapText="1"/>
    </xf>
    <xf numFmtId="0" fontId="62" fillId="4" borderId="6" xfId="0" applyFont="1" applyFill="1" applyBorder="1" applyAlignment="1">
      <alignment horizontal="left"/>
    </xf>
    <xf numFmtId="0" fontId="62" fillId="4" borderId="7" xfId="0" applyFont="1" applyFill="1" applyBorder="1" applyAlignment="1">
      <alignment horizontal="left"/>
    </xf>
    <xf numFmtId="0" fontId="62" fillId="4" borderId="8" xfId="0" applyFont="1" applyFill="1" applyBorder="1" applyAlignment="1">
      <alignment horizontal="left"/>
    </xf>
    <xf numFmtId="0" fontId="14" fillId="0" borderId="2" xfId="0" applyFont="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24" fillId="0" borderId="0" xfId="0" applyFont="1" applyAlignment="1">
      <alignment horizontal="center" vertical="center"/>
    </xf>
    <xf numFmtId="0" fontId="14" fillId="0" borderId="5" xfId="0" applyFont="1" applyBorder="1" applyAlignment="1">
      <alignment horizontal="left" vertical="center" wrapText="1"/>
    </xf>
    <xf numFmtId="0" fontId="14" fillId="0" borderId="11" xfId="0" applyFont="1" applyBorder="1" applyAlignment="1">
      <alignment horizontal="left" vertical="center" wrapText="1"/>
    </xf>
    <xf numFmtId="0" fontId="14" fillId="0" borderId="18" xfId="0" applyFont="1" applyBorder="1" applyAlignment="1">
      <alignment horizontal="center"/>
    </xf>
    <xf numFmtId="0" fontId="0" fillId="0" borderId="62" xfId="0" applyBorder="1" applyAlignment="1">
      <alignment horizontal="left" vertical="center" wrapText="1"/>
    </xf>
    <xf numFmtId="0" fontId="0" fillId="0" borderId="63" xfId="0" applyBorder="1" applyAlignment="1">
      <alignment horizontal="left" vertical="center" wrapText="1"/>
    </xf>
    <xf numFmtId="0" fontId="0" fillId="0" borderId="64" xfId="0" applyBorder="1" applyAlignment="1">
      <alignment horizontal="left" vertical="center" wrapText="1"/>
    </xf>
    <xf numFmtId="0" fontId="0" fillId="0" borderId="62" xfId="0" applyBorder="1" applyAlignment="1">
      <alignment horizontal="left" vertical="top" wrapText="1"/>
    </xf>
    <xf numFmtId="0" fontId="0" fillId="0" borderId="63" xfId="0" applyBorder="1" applyAlignment="1">
      <alignment horizontal="left" vertical="top" wrapText="1"/>
    </xf>
    <xf numFmtId="0" fontId="0" fillId="0" borderId="64" xfId="0" applyBorder="1" applyAlignment="1">
      <alignment horizontal="left" vertical="top" wrapText="1"/>
    </xf>
    <xf numFmtId="0" fontId="0" fillId="0" borderId="62" xfId="0" applyBorder="1" applyAlignment="1">
      <alignment horizontal="center" vertical="top" wrapText="1"/>
    </xf>
    <xf numFmtId="0" fontId="0" fillId="0" borderId="63" xfId="0" applyBorder="1" applyAlignment="1">
      <alignment horizontal="center" vertical="top" wrapText="1"/>
    </xf>
    <xf numFmtId="0" fontId="0" fillId="0" borderId="64" xfId="0" applyBorder="1" applyAlignment="1">
      <alignment horizontal="center" vertical="top" wrapText="1"/>
    </xf>
    <xf numFmtId="0" fontId="56" fillId="17" borderId="62" xfId="0" applyFont="1" applyFill="1" applyBorder="1" applyAlignment="1">
      <alignment horizontal="center" vertical="center" wrapText="1"/>
    </xf>
    <xf numFmtId="0" fontId="0" fillId="17" borderId="63" xfId="0" applyFill="1" applyBorder="1" applyAlignment="1">
      <alignment horizontal="center" vertical="center" wrapText="1"/>
    </xf>
    <xf numFmtId="0" fontId="0" fillId="17" borderId="64" xfId="0" applyFill="1" applyBorder="1" applyAlignment="1">
      <alignment horizontal="center" vertical="center" wrapText="1"/>
    </xf>
    <xf numFmtId="0" fontId="57" fillId="17" borderId="62" xfId="0" applyFont="1" applyFill="1" applyBorder="1" applyAlignment="1">
      <alignment horizontal="left" vertical="top" wrapText="1"/>
    </xf>
    <xf numFmtId="0" fontId="57" fillId="17" borderId="63" xfId="0" applyFont="1" applyFill="1" applyBorder="1" applyAlignment="1">
      <alignment horizontal="left" vertical="top" wrapText="1"/>
    </xf>
    <xf numFmtId="0" fontId="57" fillId="17" borderId="64" xfId="0" applyFont="1" applyFill="1" applyBorder="1" applyAlignment="1">
      <alignment horizontal="left" vertical="top" wrapText="1"/>
    </xf>
    <xf numFmtId="0" fontId="58" fillId="0" borderId="65" xfId="0" applyFont="1" applyBorder="1" applyAlignment="1">
      <alignment horizontal="left" vertical="top" wrapText="1"/>
    </xf>
    <xf numFmtId="0" fontId="58" fillId="0" borderId="66" xfId="0" applyFont="1" applyBorder="1" applyAlignment="1">
      <alignment horizontal="left" vertical="top" wrapText="1"/>
    </xf>
    <xf numFmtId="0" fontId="58" fillId="0" borderId="67" xfId="0" applyFont="1" applyBorder="1" applyAlignment="1">
      <alignment horizontal="left" vertical="top" wrapText="1"/>
    </xf>
    <xf numFmtId="0" fontId="58" fillId="0" borderId="68" xfId="0" applyFont="1" applyBorder="1" applyAlignment="1">
      <alignment horizontal="left" vertical="top" wrapText="1"/>
    </xf>
    <xf numFmtId="0" fontId="58" fillId="0" borderId="0" xfId="0" applyFont="1" applyAlignment="1">
      <alignment horizontal="left" vertical="top" wrapText="1"/>
    </xf>
    <xf numFmtId="0" fontId="58" fillId="0" borderId="69" xfId="0" applyFont="1" applyBorder="1" applyAlignment="1">
      <alignment horizontal="left" vertical="top" wrapText="1"/>
    </xf>
    <xf numFmtId="0" fontId="0" fillId="0" borderId="71" xfId="0" applyBorder="1" applyAlignment="1">
      <alignment horizontal="left" vertical="center" wrapText="1"/>
    </xf>
    <xf numFmtId="0" fontId="58" fillId="0" borderId="71" xfId="0" applyFont="1" applyBorder="1" applyAlignment="1">
      <alignment horizontal="center" vertical="top" wrapText="1"/>
    </xf>
    <xf numFmtId="0" fontId="58" fillId="0" borderId="72" xfId="0" applyFont="1" applyBorder="1" applyAlignment="1">
      <alignment horizontal="center" vertical="top" wrapText="1"/>
    </xf>
    <xf numFmtId="0" fontId="58" fillId="0" borderId="63" xfId="0" applyFont="1" applyBorder="1" applyAlignment="1">
      <alignment horizontal="left" vertical="top" wrapText="1" indent="2"/>
    </xf>
    <xf numFmtId="170" fontId="48" fillId="0" borderId="63" xfId="0" applyNumberFormat="1" applyFont="1" applyBorder="1" applyAlignment="1">
      <alignment horizontal="center" vertical="top" shrinkToFit="1"/>
    </xf>
    <xf numFmtId="170" fontId="48" fillId="0" borderId="64" xfId="0" applyNumberFormat="1" applyFont="1" applyBorder="1" applyAlignment="1">
      <alignment horizontal="center" vertical="top" shrinkToFit="1"/>
    </xf>
    <xf numFmtId="0" fontId="27" fillId="19" borderId="2" xfId="0" applyFont="1" applyFill="1" applyBorder="1" applyAlignment="1">
      <alignment horizontal="left" vertical="center" wrapText="1"/>
    </xf>
    <xf numFmtId="0" fontId="27" fillId="19" borderId="3" xfId="0" applyFont="1" applyFill="1" applyBorder="1" applyAlignment="1">
      <alignment horizontal="left" vertical="center" wrapText="1"/>
    </xf>
    <xf numFmtId="0" fontId="27" fillId="19" borderId="4" xfId="0" applyFont="1" applyFill="1" applyBorder="1" applyAlignment="1">
      <alignment horizontal="left" vertical="center" wrapText="1"/>
    </xf>
    <xf numFmtId="0" fontId="20" fillId="0" borderId="3" xfId="0" applyFont="1" applyBorder="1" applyAlignment="1">
      <alignment horizontal="left" wrapText="1"/>
    </xf>
    <xf numFmtId="0" fontId="20" fillId="0" borderId="4" xfId="0" applyFont="1" applyBorder="1" applyAlignment="1">
      <alignment horizontal="left" wrapText="1"/>
    </xf>
    <xf numFmtId="164" fontId="19" fillId="0" borderId="12" xfId="0" applyNumberFormat="1" applyFont="1" applyBorder="1" applyAlignment="1">
      <alignment horizontal="center" vertical="center"/>
    </xf>
    <xf numFmtId="164" fontId="19" fillId="0" borderId="13" xfId="0" applyNumberFormat="1" applyFont="1" applyBorder="1" applyAlignment="1">
      <alignment horizontal="center" vertical="center"/>
    </xf>
    <xf numFmtId="164" fontId="19" fillId="0" borderId="14" xfId="0" applyNumberFormat="1" applyFont="1" applyBorder="1" applyAlignment="1">
      <alignment horizontal="center" vertical="center"/>
    </xf>
    <xf numFmtId="44" fontId="66" fillId="0" borderId="6" xfId="0" applyNumberFormat="1" applyFont="1" applyBorder="1" applyAlignment="1">
      <alignment horizontal="center" vertical="center"/>
    </xf>
    <xf numFmtId="44" fontId="66" fillId="0" borderId="7" xfId="0" applyNumberFormat="1" applyFont="1" applyBorder="1" applyAlignment="1">
      <alignment horizontal="center" vertical="center"/>
    </xf>
    <xf numFmtId="44" fontId="66" fillId="0" borderId="8" xfId="0" applyNumberFormat="1" applyFont="1" applyBorder="1" applyAlignment="1">
      <alignment horizontal="center" vertical="center"/>
    </xf>
    <xf numFmtId="0" fontId="27" fillId="19" borderId="2" xfId="0" applyFont="1" applyFill="1" applyBorder="1" applyAlignment="1">
      <alignment horizontal="center" vertical="center" wrapText="1"/>
    </xf>
    <xf numFmtId="0" fontId="27" fillId="19" borderId="3" xfId="0" applyFont="1" applyFill="1" applyBorder="1" applyAlignment="1">
      <alignment horizontal="center" vertical="center" wrapText="1"/>
    </xf>
    <xf numFmtId="0" fontId="27" fillId="19" borderId="4" xfId="0" applyFont="1" applyFill="1" applyBorder="1" applyAlignment="1">
      <alignment horizontal="center" vertical="center" wrapText="1"/>
    </xf>
    <xf numFmtId="0" fontId="20" fillId="16" borderId="2" xfId="0" applyFont="1" applyFill="1" applyBorder="1" applyAlignment="1">
      <alignment horizontal="center" wrapText="1"/>
    </xf>
    <xf numFmtId="0" fontId="20" fillId="16" borderId="3" xfId="0" applyFont="1" applyFill="1" applyBorder="1" applyAlignment="1">
      <alignment horizontal="center" wrapText="1"/>
    </xf>
    <xf numFmtId="0" fontId="20" fillId="16" borderId="4" xfId="0" applyFont="1" applyFill="1" applyBorder="1" applyAlignment="1">
      <alignment horizontal="center" wrapText="1"/>
    </xf>
    <xf numFmtId="0" fontId="9" fillId="0" borderId="6" xfId="0" applyFont="1" applyBorder="1" applyAlignment="1">
      <alignment horizontal="center"/>
    </xf>
    <xf numFmtId="0" fontId="9" fillId="0" borderId="7" xfId="0" applyFont="1" applyBorder="1" applyAlignment="1">
      <alignment horizontal="center"/>
    </xf>
    <xf numFmtId="0" fontId="14" fillId="0" borderId="5" xfId="0" applyFont="1" applyBorder="1" applyAlignment="1">
      <alignment horizontal="center"/>
    </xf>
    <xf numFmtId="0" fontId="14" fillId="0" borderId="1" xfId="0" applyFont="1" applyBorder="1" applyAlignment="1">
      <alignment horizontal="center"/>
    </xf>
    <xf numFmtId="0" fontId="25" fillId="0" borderId="9" xfId="0" applyFont="1" applyBorder="1" applyAlignment="1">
      <alignment horizontal="left"/>
    </xf>
    <xf numFmtId="0" fontId="25" fillId="0" borderId="0" xfId="0" applyFont="1" applyAlignment="1">
      <alignment horizontal="left"/>
    </xf>
    <xf numFmtId="0" fontId="20" fillId="15" borderId="3" xfId="0" applyFont="1" applyFill="1" applyBorder="1" applyAlignment="1">
      <alignment horizontal="center"/>
    </xf>
    <xf numFmtId="0" fontId="20" fillId="15" borderId="4" xfId="0" applyFont="1" applyFill="1" applyBorder="1" applyAlignment="1">
      <alignment horizontal="center"/>
    </xf>
    <xf numFmtId="0" fontId="25" fillId="0" borderId="5" xfId="0" applyFont="1" applyBorder="1" applyAlignment="1">
      <alignment horizontal="left"/>
    </xf>
    <xf numFmtId="0" fontId="25" fillId="0" borderId="1" xfId="0" applyFont="1" applyBorder="1" applyAlignment="1">
      <alignment horizontal="left"/>
    </xf>
    <xf numFmtId="0" fontId="20"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0" fillId="15" borderId="7" xfId="0" applyFont="1" applyFill="1" applyBorder="1" applyAlignment="1">
      <alignment horizontal="center"/>
    </xf>
    <xf numFmtId="0" fontId="20" fillId="15" borderId="1" xfId="0" applyFont="1" applyFill="1" applyBorder="1" applyAlignment="1">
      <alignment horizontal="center"/>
    </xf>
    <xf numFmtId="0" fontId="20" fillId="15" borderId="0" xfId="0" applyFont="1" applyFill="1" applyAlignment="1">
      <alignment horizontal="center"/>
    </xf>
    <xf numFmtId="0" fontId="34" fillId="15" borderId="2" xfId="0" applyFont="1" applyFill="1" applyBorder="1"/>
    <xf numFmtId="0" fontId="45" fillId="15" borderId="3" xfId="0" applyFont="1" applyFill="1" applyBorder="1"/>
    <xf numFmtId="0" fontId="3" fillId="0" borderId="7" xfId="0" applyFont="1" applyBorder="1" applyAlignment="1">
      <alignment horizontal="center"/>
    </xf>
    <xf numFmtId="0" fontId="19" fillId="0" borderId="5" xfId="0" applyFont="1" applyBorder="1" applyAlignment="1">
      <alignment horizontal="center"/>
    </xf>
    <xf numFmtId="0" fontId="1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53" fillId="0" borderId="0" xfId="0" applyFont="1" applyAlignment="1">
      <alignment horizontal="center" wrapText="1"/>
    </xf>
    <xf numFmtId="0" fontId="53" fillId="0" borderId="0" xfId="0" applyFont="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19" fillId="0" borderId="0" xfId="0" applyFont="1" applyAlignment="1">
      <alignment horizontal="left" wrapText="1"/>
    </xf>
    <xf numFmtId="0" fontId="4" fillId="0" borderId="9" xfId="0" applyFont="1" applyBorder="1" applyAlignment="1">
      <alignment horizontal="center" wrapText="1"/>
    </xf>
    <xf numFmtId="0" fontId="4" fillId="0" borderId="0" xfId="0" applyFont="1" applyAlignment="1">
      <alignment horizontal="center" wrapText="1"/>
    </xf>
    <xf numFmtId="0" fontId="4" fillId="0" borderId="5" xfId="0" applyFont="1" applyBorder="1" applyAlignment="1">
      <alignment horizontal="center" wrapText="1"/>
    </xf>
    <xf numFmtId="0" fontId="4" fillId="0" borderId="1" xfId="0" applyFont="1" applyBorder="1" applyAlignment="1">
      <alignment horizontal="center" wrapText="1"/>
    </xf>
    <xf numFmtId="0" fontId="51" fillId="0" borderId="2" xfId="0" applyFont="1" applyBorder="1" applyAlignment="1">
      <alignment horizontal="left" wrapText="1"/>
    </xf>
    <xf numFmtId="0" fontId="51" fillId="0" borderId="3" xfId="0" applyFont="1" applyBorder="1" applyAlignment="1">
      <alignment horizontal="left" wrapText="1"/>
    </xf>
    <xf numFmtId="0" fontId="51" fillId="0" borderId="4" xfId="0" applyFont="1" applyBorder="1" applyAlignment="1">
      <alignment horizontal="left" wrapText="1"/>
    </xf>
  </cellXfs>
  <cellStyles count="5">
    <cellStyle name="Currency" xfId="1" builtinId="4"/>
    <cellStyle name="Normal" xfId="0" builtinId="0"/>
    <cellStyle name="Normal 2" xfId="2" xr:uid="{00000000-0005-0000-0000-000002000000}"/>
    <cellStyle name="Normal 3" xfId="4" xr:uid="{00000000-0005-0000-0000-000003000000}"/>
    <cellStyle name="Normal_Sheet1" xfId="3" xr:uid="{00000000-0005-0000-0000-000004000000}"/>
  </cellStyles>
  <dxfs count="3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s>
  <tableStyles count="0" defaultTableStyle="TableStyleMedium9" defaultPivotStyle="PivotStyleLight16"/>
  <colors>
    <mruColors>
      <color rgb="FFFDE9D9"/>
      <color rgb="FFDBE5F1"/>
      <color rgb="FFCCFF99"/>
      <color rgb="FFF8F58B"/>
      <color rgb="FFFDFDE7"/>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892822</xdr:colOff>
      <xdr:row>6</xdr:row>
      <xdr:rowOff>73819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89" t="5426" r="5352" b="4574"/>
        <a:stretch/>
      </xdr:blipFill>
      <xdr:spPr>
        <a:xfrm>
          <a:off x="104775" y="190500"/>
          <a:ext cx="1550047" cy="1371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133351</xdr:colOff>
      <xdr:row>0</xdr:row>
      <xdr:rowOff>38099</xdr:rowOff>
    </xdr:from>
    <xdr:to>
      <xdr:col>1</xdr:col>
      <xdr:colOff>556261</xdr:colOff>
      <xdr:row>7</xdr:row>
      <xdr:rowOff>81533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1" y="38099"/>
          <a:ext cx="1085850" cy="1615059"/>
        </a:xfrm>
        <a:prstGeom prst="rect">
          <a:avLst/>
        </a:prstGeom>
      </xdr:spPr>
    </xdr:pic>
    <xdr:clientData/>
  </xdr:twoCellAnchor>
  <xdr:twoCellAnchor editAs="oneCell">
    <xdr:from>
      <xdr:col>0</xdr:col>
      <xdr:colOff>133351</xdr:colOff>
      <xdr:row>0</xdr:row>
      <xdr:rowOff>38099</xdr:rowOff>
    </xdr:from>
    <xdr:to>
      <xdr:col>2</xdr:col>
      <xdr:colOff>1</xdr:colOff>
      <xdr:row>7</xdr:row>
      <xdr:rowOff>83438</xdr:rowOff>
    </xdr:to>
    <xdr:pic>
      <xdr:nvPicPr>
        <xdr:cNvPr id="4" name="Picture 3">
          <a:extLst>
            <a:ext uri="{FF2B5EF4-FFF2-40B4-BE49-F238E27FC236}">
              <a16:creationId xmlns:a16="http://schemas.microsoft.com/office/drawing/2014/main" id="{9F23712F-9763-4928-BBE4-75A70761A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1" y="38099"/>
          <a:ext cx="1116330" cy="15998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95250</xdr:colOff>
      <xdr:row>49</xdr:row>
      <xdr:rowOff>63498</xdr:rowOff>
    </xdr:from>
    <xdr:to>
      <xdr:col>12</xdr:col>
      <xdr:colOff>281781</xdr:colOff>
      <xdr:row>61</xdr:row>
      <xdr:rowOff>93926</xdr:rowOff>
    </xdr:to>
    <xdr:pic>
      <xdr:nvPicPr>
        <xdr:cNvPr id="4" name="Picture 3" descr="wildland.jp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srcRect l="11806" t="11188" b="20139"/>
        <a:stretch>
          <a:fillRect/>
        </a:stretch>
      </xdr:blipFill>
      <xdr:spPr>
        <a:xfrm>
          <a:off x="3492500" y="9249831"/>
          <a:ext cx="4032250" cy="1883834"/>
        </a:xfrm>
        <a:prstGeom prst="rect">
          <a:avLst/>
        </a:prstGeom>
      </xdr:spPr>
    </xdr:pic>
    <xdr:clientData/>
  </xdr:twoCellAnchor>
  <xdr:twoCellAnchor editAs="oneCell">
    <xdr:from>
      <xdr:col>5</xdr:col>
      <xdr:colOff>95250</xdr:colOff>
      <xdr:row>49</xdr:row>
      <xdr:rowOff>63498</xdr:rowOff>
    </xdr:from>
    <xdr:to>
      <xdr:col>12</xdr:col>
      <xdr:colOff>307181</xdr:colOff>
      <xdr:row>61</xdr:row>
      <xdr:rowOff>94985</xdr:rowOff>
    </xdr:to>
    <xdr:pic>
      <xdr:nvPicPr>
        <xdr:cNvPr id="3" name="Picture 2" descr="wildland.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rcRect l="11806" t="11188" b="20139"/>
        <a:stretch>
          <a:fillRect/>
        </a:stretch>
      </xdr:blipFill>
      <xdr:spPr>
        <a:xfrm>
          <a:off x="3486150" y="8940798"/>
          <a:ext cx="4057650" cy="18912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423334</xdr:colOff>
      <xdr:row>49</xdr:row>
      <xdr:rowOff>116417</xdr:rowOff>
    </xdr:from>
    <xdr:to>
      <xdr:col>6</xdr:col>
      <xdr:colOff>260358</xdr:colOff>
      <xdr:row>58</xdr:row>
      <xdr:rowOff>135471</xdr:rowOff>
    </xdr:to>
    <xdr:pic>
      <xdr:nvPicPr>
        <xdr:cNvPr id="4" name="Picture 3" descr="TECGEN Code Graphic.png">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stretch>
          <a:fillRect/>
        </a:stretch>
      </xdr:blipFill>
      <xdr:spPr>
        <a:xfrm>
          <a:off x="1333501" y="8953500"/>
          <a:ext cx="3657607" cy="1828804"/>
        </a:xfrm>
        <a:prstGeom prst="rect">
          <a:avLst/>
        </a:prstGeom>
      </xdr:spPr>
    </xdr:pic>
    <xdr:clientData/>
  </xdr:twoCellAnchor>
  <xdr:twoCellAnchor editAs="oneCell">
    <xdr:from>
      <xdr:col>1</xdr:col>
      <xdr:colOff>93135</xdr:colOff>
      <xdr:row>45</xdr:row>
      <xdr:rowOff>116416</xdr:rowOff>
    </xdr:from>
    <xdr:to>
      <xdr:col>5</xdr:col>
      <xdr:colOff>591066</xdr:colOff>
      <xdr:row>56</xdr:row>
      <xdr:rowOff>64557</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10" y="8584141"/>
          <a:ext cx="3393531" cy="2176992"/>
        </a:xfrm>
        <a:prstGeom prst="rect">
          <a:avLst/>
        </a:prstGeom>
      </xdr:spPr>
    </xdr:pic>
    <xdr:clientData/>
  </xdr:twoCellAnchor>
  <xdr:twoCellAnchor editAs="oneCell">
    <xdr:from>
      <xdr:col>0</xdr:col>
      <xdr:colOff>93135</xdr:colOff>
      <xdr:row>0</xdr:row>
      <xdr:rowOff>137444</xdr:rowOff>
    </xdr:from>
    <xdr:to>
      <xdr:col>2</xdr:col>
      <xdr:colOff>2</xdr:colOff>
      <xdr:row>1</xdr:row>
      <xdr:rowOff>429558</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135" y="137444"/>
          <a:ext cx="1716617" cy="6032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203201</xdr:colOff>
      <xdr:row>0</xdr:row>
      <xdr:rowOff>67733</xdr:rowOff>
    </xdr:from>
    <xdr:to>
      <xdr:col>1</xdr:col>
      <xdr:colOff>482601</xdr:colOff>
      <xdr:row>1</xdr:row>
      <xdr:rowOff>382072</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1" y="67733"/>
          <a:ext cx="1708150" cy="6000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0</xdr:row>
      <xdr:rowOff>133349</xdr:rowOff>
    </xdr:from>
    <xdr:to>
      <xdr:col>1</xdr:col>
      <xdr:colOff>821532</xdr:colOff>
      <xdr:row>6</xdr:row>
      <xdr:rowOff>436768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89" t="5426" r="5352" b="4574"/>
        <a:stretch/>
      </xdr:blipFill>
      <xdr:spPr>
        <a:xfrm>
          <a:off x="171450" y="133349"/>
          <a:ext cx="1752600" cy="1551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28574</xdr:rowOff>
    </xdr:from>
    <xdr:to>
      <xdr:col>1</xdr:col>
      <xdr:colOff>995022</xdr:colOff>
      <xdr:row>6</xdr:row>
      <xdr:rowOff>302759</xdr:rowOff>
    </xdr:to>
    <xdr:pic>
      <xdr:nvPicPr>
        <xdr:cNvPr id="3" name="Picture 2">
          <a:extLst>
            <a:ext uri="{FF2B5EF4-FFF2-40B4-BE49-F238E27FC236}">
              <a16:creationId xmlns:a16="http://schemas.microsoft.com/office/drawing/2014/main" id="{00000000-0008-0000-0200-00000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587" b="4489"/>
        <a:stretch/>
      </xdr:blipFill>
      <xdr:spPr>
        <a:xfrm>
          <a:off x="0" y="28574"/>
          <a:ext cx="1755321" cy="1468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1</xdr:col>
      <xdr:colOff>821532</xdr:colOff>
      <xdr:row>4</xdr:row>
      <xdr:rowOff>8722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489"/>
        <a:stretch/>
      </xdr:blipFill>
      <xdr:spPr>
        <a:xfrm>
          <a:off x="47625" y="19050"/>
          <a:ext cx="1873250" cy="1517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79683</xdr:colOff>
      <xdr:row>0</xdr:row>
      <xdr:rowOff>97081</xdr:rowOff>
    </xdr:from>
    <xdr:to>
      <xdr:col>1</xdr:col>
      <xdr:colOff>1015085</xdr:colOff>
      <xdr:row>6</xdr:row>
      <xdr:rowOff>217096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425" b="4256"/>
        <a:stretch/>
      </xdr:blipFill>
      <xdr:spPr>
        <a:xfrm>
          <a:off x="79683" y="97081"/>
          <a:ext cx="1840277" cy="1460842"/>
        </a:xfrm>
        <a:prstGeom prst="rect">
          <a:avLst/>
        </a:prstGeom>
      </xdr:spPr>
    </xdr:pic>
    <xdr:clientData/>
  </xdr:twoCellAnchor>
  <xdr:twoCellAnchor editAs="oneCell">
    <xdr:from>
      <xdr:col>0</xdr:col>
      <xdr:colOff>219075</xdr:colOff>
      <xdr:row>0</xdr:row>
      <xdr:rowOff>171450</xdr:rowOff>
    </xdr:from>
    <xdr:to>
      <xdr:col>1</xdr:col>
      <xdr:colOff>990196</xdr:colOff>
      <xdr:row>6</xdr:row>
      <xdr:rowOff>153988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171450"/>
          <a:ext cx="1675996" cy="13255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66674</xdr:colOff>
      <xdr:row>0</xdr:row>
      <xdr:rowOff>28573</xdr:rowOff>
    </xdr:from>
    <xdr:to>
      <xdr:col>1</xdr:col>
      <xdr:colOff>995881</xdr:colOff>
      <xdr:row>6</xdr:row>
      <xdr:rowOff>16667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89" t="5426" r="5352" b="4574"/>
        <a:stretch/>
      </xdr:blipFill>
      <xdr:spPr>
        <a:xfrm>
          <a:off x="66674" y="28573"/>
          <a:ext cx="1538807" cy="1352551"/>
        </a:xfrm>
        <a:prstGeom prst="rect">
          <a:avLst/>
        </a:prstGeom>
      </xdr:spPr>
    </xdr:pic>
    <xdr:clientData/>
  </xdr:twoCellAnchor>
  <xdr:twoCellAnchor editAs="oneCell">
    <xdr:from>
      <xdr:col>8</xdr:col>
      <xdr:colOff>9525</xdr:colOff>
      <xdr:row>0</xdr:row>
      <xdr:rowOff>28574</xdr:rowOff>
    </xdr:from>
    <xdr:to>
      <xdr:col>11</xdr:col>
      <xdr:colOff>492087</xdr:colOff>
      <xdr:row>6</xdr:row>
      <xdr:rowOff>26193</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425" b="4256"/>
        <a:stretch/>
      </xdr:blipFill>
      <xdr:spPr>
        <a:xfrm>
          <a:off x="6400800" y="28574"/>
          <a:ext cx="1711287" cy="13620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104776</xdr:colOff>
      <xdr:row>0</xdr:row>
      <xdr:rowOff>95251</xdr:rowOff>
    </xdr:from>
    <xdr:to>
      <xdr:col>1</xdr:col>
      <xdr:colOff>716462</xdr:colOff>
      <xdr:row>4</xdr:row>
      <xdr:rowOff>291713</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89" t="5426" r="5352" b="4574"/>
        <a:stretch/>
      </xdr:blipFill>
      <xdr:spPr>
        <a:xfrm>
          <a:off x="104776" y="95251"/>
          <a:ext cx="1345111" cy="1182300"/>
        </a:xfrm>
        <a:prstGeom prst="rect">
          <a:avLst/>
        </a:prstGeom>
      </xdr:spPr>
    </xdr:pic>
    <xdr:clientData/>
  </xdr:twoCellAnchor>
  <xdr:twoCellAnchor editAs="oneCell">
    <xdr:from>
      <xdr:col>6</xdr:col>
      <xdr:colOff>419101</xdr:colOff>
      <xdr:row>0</xdr:row>
      <xdr:rowOff>76199</xdr:rowOff>
    </xdr:from>
    <xdr:to>
      <xdr:col>7</xdr:col>
      <xdr:colOff>614819</xdr:colOff>
      <xdr:row>4</xdr:row>
      <xdr:rowOff>280987</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425" b="4256"/>
        <a:stretch/>
      </xdr:blipFill>
      <xdr:spPr>
        <a:xfrm>
          <a:off x="6153151" y="76199"/>
          <a:ext cx="1495881" cy="1190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156213</xdr:colOff>
      <xdr:row>7</xdr:row>
      <xdr:rowOff>66675</xdr:rowOff>
    </xdr:from>
    <xdr:to>
      <xdr:col>8</xdr:col>
      <xdr:colOff>455597</xdr:colOff>
      <xdr:row>11</xdr:row>
      <xdr:rowOff>119539</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a:stretch>
          <a:fillRect/>
        </a:stretch>
      </xdr:blipFill>
      <xdr:spPr>
        <a:xfrm>
          <a:off x="3851913" y="1733550"/>
          <a:ext cx="2859227" cy="817245"/>
        </a:xfrm>
        <a:prstGeom prst="rect">
          <a:avLst/>
        </a:prstGeom>
        <a:ln>
          <a:noFill/>
        </a:ln>
        <a:effectLst/>
      </xdr:spPr>
    </xdr:pic>
    <xdr:clientData/>
  </xdr:twoCellAnchor>
  <xdr:twoCellAnchor editAs="oneCell">
    <xdr:from>
      <xdr:col>5</xdr:col>
      <xdr:colOff>158117</xdr:colOff>
      <xdr:row>17</xdr:row>
      <xdr:rowOff>66675</xdr:rowOff>
    </xdr:from>
    <xdr:to>
      <xdr:col>8</xdr:col>
      <xdr:colOff>443666</xdr:colOff>
      <xdr:row>21</xdr:row>
      <xdr:rowOff>177165</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stretch>
          <a:fillRect/>
        </a:stretch>
      </xdr:blipFill>
      <xdr:spPr>
        <a:xfrm>
          <a:off x="3853817" y="3676650"/>
          <a:ext cx="2845392" cy="815340"/>
        </a:xfrm>
        <a:prstGeom prst="rect">
          <a:avLst/>
        </a:prstGeom>
        <a:ln>
          <a:noFill/>
        </a:ln>
        <a:effectLst/>
      </xdr:spPr>
    </xdr:pic>
    <xdr:clientData/>
  </xdr:twoCellAnchor>
  <xdr:twoCellAnchor editAs="oneCell">
    <xdr:from>
      <xdr:col>5</xdr:col>
      <xdr:colOff>282162</xdr:colOff>
      <xdr:row>27</xdr:row>
      <xdr:rowOff>3809</xdr:rowOff>
    </xdr:from>
    <xdr:to>
      <xdr:col>8</xdr:col>
      <xdr:colOff>315026</xdr:colOff>
      <xdr:row>31</xdr:row>
      <xdr:rowOff>95249</xdr:rowOff>
    </xdr:to>
    <xdr:pic>
      <xdr:nvPicPr>
        <xdr:cNvPr id="13" name="Picture 12" descr="C:\Users\stacy\AppData\Local\Temp\SNAGHTMLa2895d.PNG">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77862" y="5423534"/>
          <a:ext cx="2592707" cy="81534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279299</xdr:colOff>
      <xdr:row>37</xdr:row>
      <xdr:rowOff>68580</xdr:rowOff>
    </xdr:from>
    <xdr:to>
      <xdr:col>8</xdr:col>
      <xdr:colOff>301363</xdr:colOff>
      <xdr:row>41</xdr:row>
      <xdr:rowOff>174308</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stretch>
          <a:fillRect/>
        </a:stretch>
      </xdr:blipFill>
      <xdr:spPr>
        <a:xfrm>
          <a:off x="3974999" y="7298055"/>
          <a:ext cx="2581907" cy="815340"/>
        </a:xfrm>
        <a:prstGeom prst="rect">
          <a:avLst/>
        </a:prstGeom>
        <a:ln>
          <a:noFill/>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361950</xdr:colOff>
      <xdr:row>0</xdr:row>
      <xdr:rowOff>114300</xdr:rowOff>
    </xdr:from>
    <xdr:to>
      <xdr:col>1</xdr:col>
      <xdr:colOff>254793</xdr:colOff>
      <xdr:row>7</xdr:row>
      <xdr:rowOff>413195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14300"/>
          <a:ext cx="1333499" cy="2003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J86"/>
  <sheetViews>
    <sheetView showGridLines="0" tabSelected="1" zoomScale="80" zoomScaleNormal="80" workbookViewId="0">
      <selection activeCell="K4" sqref="K4"/>
    </sheetView>
  </sheetViews>
  <sheetFormatPr defaultColWidth="9.140625" defaultRowHeight="15.75"/>
  <cols>
    <col min="1" max="1" width="11.42578125" style="42" customWidth="1"/>
    <col min="2" max="2" width="21.42578125" style="42" customWidth="1"/>
    <col min="3" max="3" width="32.42578125" style="42" customWidth="1"/>
    <col min="4" max="4" width="28.5703125" style="42" customWidth="1"/>
    <col min="5" max="5" width="22.42578125" style="330" customWidth="1"/>
    <col min="6" max="7" width="19.5703125" style="330" customWidth="1"/>
    <col min="8" max="8" width="9.140625" style="42"/>
    <col min="9" max="9" width="2.42578125" style="42" customWidth="1"/>
    <col min="10" max="16384" width="9.140625" style="42"/>
  </cols>
  <sheetData>
    <row r="1" spans="1:8" ht="34.5" customHeight="1">
      <c r="A1" s="781" t="s">
        <v>897</v>
      </c>
      <c r="B1" s="781"/>
      <c r="C1" s="781"/>
      <c r="D1" s="781"/>
      <c r="E1" s="781"/>
      <c r="F1" s="781"/>
      <c r="G1" s="781"/>
    </row>
    <row r="2" spans="1:8">
      <c r="A2" s="782" t="s">
        <v>898</v>
      </c>
      <c r="B2" s="782"/>
      <c r="C2" s="782"/>
      <c r="D2" s="782"/>
      <c r="E2" s="782"/>
      <c r="F2" s="782"/>
      <c r="G2" s="782"/>
    </row>
    <row r="3" spans="1:8" ht="23.25" customHeight="1">
      <c r="A3" s="783" t="s">
        <v>899</v>
      </c>
      <c r="B3" s="783"/>
      <c r="C3" s="783"/>
      <c r="D3" s="783"/>
      <c r="E3" s="783"/>
      <c r="F3" s="783"/>
      <c r="G3" s="783"/>
    </row>
    <row r="4" spans="1:8" ht="27" customHeight="1">
      <c r="A4" s="783"/>
      <c r="B4" s="783"/>
      <c r="C4" s="783"/>
      <c r="D4" s="783"/>
      <c r="E4" s="783"/>
      <c r="F4" s="783"/>
      <c r="G4" s="783"/>
    </row>
    <row r="5" spans="1:8" ht="7.35" customHeight="1">
      <c r="A5" s="783"/>
      <c r="B5" s="783"/>
      <c r="C5" s="783"/>
      <c r="D5" s="783"/>
      <c r="E5" s="783"/>
      <c r="F5" s="783"/>
      <c r="G5" s="783"/>
    </row>
    <row r="6" spans="1:8" ht="9" customHeight="1" thickBot="1">
      <c r="A6" s="783"/>
      <c r="B6" s="783"/>
      <c r="C6" s="783"/>
      <c r="D6" s="783"/>
      <c r="E6" s="783"/>
      <c r="F6" s="783"/>
      <c r="G6" s="783"/>
    </row>
    <row r="7" spans="1:8" ht="34.5" customHeight="1" thickBot="1">
      <c r="A7" s="488"/>
      <c r="B7" s="489"/>
      <c r="C7" s="8"/>
      <c r="D7" s="488"/>
      <c r="E7" s="490" t="s">
        <v>900</v>
      </c>
      <c r="F7" s="784" t="s">
        <v>901</v>
      </c>
      <c r="G7" s="785"/>
    </row>
    <row r="8" spans="1:8" s="330" customFormat="1" ht="19.5">
      <c r="A8" s="491" t="s">
        <v>12</v>
      </c>
      <c r="B8" s="492"/>
      <c r="C8" s="493"/>
      <c r="D8" s="493"/>
      <c r="E8" s="786" t="s">
        <v>421</v>
      </c>
      <c r="F8" s="788" t="s">
        <v>106</v>
      </c>
      <c r="G8" s="790" t="s">
        <v>693</v>
      </c>
    </row>
    <row r="9" spans="1:8" s="494" customFormat="1">
      <c r="A9" s="222" t="s">
        <v>13</v>
      </c>
      <c r="B9" s="223" t="s">
        <v>902</v>
      </c>
      <c r="C9" s="223" t="s">
        <v>0</v>
      </c>
      <c r="D9" s="223" t="s">
        <v>1</v>
      </c>
      <c r="E9" s="787"/>
      <c r="F9" s="789"/>
      <c r="G9" s="791"/>
    </row>
    <row r="10" spans="1:8" s="8" customFormat="1" ht="12.75">
      <c r="A10" s="49">
        <v>1</v>
      </c>
      <c r="B10" s="48" t="s">
        <v>903</v>
      </c>
      <c r="C10" s="792" t="s">
        <v>552</v>
      </c>
      <c r="D10" s="48" t="s">
        <v>904</v>
      </c>
      <c r="E10" s="794">
        <v>1057.1600000000001</v>
      </c>
      <c r="F10" s="796">
        <v>645</v>
      </c>
      <c r="G10" s="798">
        <v>548</v>
      </c>
    </row>
    <row r="11" spans="1:8" s="8" customFormat="1" ht="12.75">
      <c r="A11" s="220"/>
      <c r="B11" s="89"/>
      <c r="C11" s="793"/>
      <c r="D11" s="89" t="s">
        <v>905</v>
      </c>
      <c r="E11" s="795"/>
      <c r="F11" s="797"/>
      <c r="G11" s="799"/>
    </row>
    <row r="12" spans="1:8" s="8" customFormat="1" ht="12.75">
      <c r="A12" s="51"/>
      <c r="B12" s="306"/>
      <c r="C12" s="306"/>
      <c r="D12" s="483"/>
      <c r="E12" s="438"/>
      <c r="F12" s="438"/>
      <c r="G12" s="439"/>
    </row>
    <row r="13" spans="1:8" s="8" customFormat="1" ht="12.75">
      <c r="A13" s="219">
        <v>2</v>
      </c>
      <c r="B13" s="46" t="s">
        <v>906</v>
      </c>
      <c r="C13" s="245" t="s">
        <v>907</v>
      </c>
      <c r="D13" s="245" t="s">
        <v>536</v>
      </c>
      <c r="E13" s="146">
        <v>1178.32</v>
      </c>
      <c r="F13" s="146">
        <v>782.5680000000001</v>
      </c>
      <c r="G13" s="147">
        <v>685.5680000000001</v>
      </c>
      <c r="H13" s="495"/>
    </row>
    <row r="14" spans="1:8" s="8" customFormat="1" ht="15" customHeight="1">
      <c r="A14" s="219">
        <v>2</v>
      </c>
      <c r="B14" s="46" t="s">
        <v>908</v>
      </c>
      <c r="C14" s="245" t="s">
        <v>553</v>
      </c>
      <c r="D14" s="245" t="s">
        <v>909</v>
      </c>
      <c r="E14" s="144">
        <v>1225.4528</v>
      </c>
      <c r="F14" s="146">
        <v>810.41920000000005</v>
      </c>
      <c r="G14" s="439">
        <v>713.41920000000005</v>
      </c>
      <c r="H14" s="495"/>
    </row>
    <row r="15" spans="1:8" s="8" customFormat="1" ht="12.75">
      <c r="A15" s="220"/>
      <c r="B15" s="89"/>
      <c r="C15" s="37"/>
      <c r="D15" s="37"/>
      <c r="E15" s="146"/>
      <c r="F15" s="146"/>
      <c r="G15" s="147"/>
      <c r="H15" s="495"/>
    </row>
    <row r="16" spans="1:8" s="8" customFormat="1" ht="12.75">
      <c r="A16" s="51">
        <v>3</v>
      </c>
      <c r="B16" s="306" t="s">
        <v>903</v>
      </c>
      <c r="C16" s="90" t="s">
        <v>910</v>
      </c>
      <c r="D16" s="90" t="s">
        <v>3</v>
      </c>
      <c r="E16" s="438">
        <v>1302.95</v>
      </c>
      <c r="F16" s="438">
        <v>923.06000000000006</v>
      </c>
      <c r="G16" s="439">
        <v>826.06000000000006</v>
      </c>
      <c r="H16" s="495"/>
    </row>
    <row r="17" spans="1:8" s="8" customFormat="1" ht="12.75">
      <c r="A17" s="219">
        <v>3</v>
      </c>
      <c r="B17" s="46" t="s">
        <v>908</v>
      </c>
      <c r="C17" s="245" t="s">
        <v>911</v>
      </c>
      <c r="D17" s="245" t="s">
        <v>912</v>
      </c>
      <c r="E17" s="144">
        <v>1381.38</v>
      </c>
      <c r="F17" s="146">
        <v>972.78400000000011</v>
      </c>
      <c r="G17" s="147">
        <v>875.78400000000011</v>
      </c>
      <c r="H17" s="495"/>
    </row>
    <row r="18" spans="1:8" s="8" customFormat="1" ht="12.75">
      <c r="A18" s="49">
        <v>3</v>
      </c>
      <c r="B18" s="48" t="s">
        <v>908</v>
      </c>
      <c r="C18" s="50" t="s">
        <v>913</v>
      </c>
      <c r="D18" s="50" t="s">
        <v>3</v>
      </c>
      <c r="E18" s="432">
        <v>1463.2592</v>
      </c>
      <c r="F18" s="434">
        <v>1076.0768000000003</v>
      </c>
      <c r="G18" s="436">
        <v>979.07680000000016</v>
      </c>
      <c r="H18" s="495"/>
    </row>
    <row r="19" spans="1:8" s="8" customFormat="1" ht="12.75" customHeight="1">
      <c r="A19" s="51">
        <v>3</v>
      </c>
      <c r="B19" s="306" t="s">
        <v>908</v>
      </c>
      <c r="C19" s="90" t="s">
        <v>914</v>
      </c>
      <c r="D19" s="90" t="s">
        <v>3</v>
      </c>
      <c r="E19" s="440">
        <v>1463.28</v>
      </c>
      <c r="F19" s="438">
        <v>1075.6399999999999</v>
      </c>
      <c r="G19" s="439">
        <v>978.64</v>
      </c>
      <c r="H19" s="495"/>
    </row>
    <row r="20" spans="1:8" s="8" customFormat="1" ht="12.75" customHeight="1">
      <c r="A20" s="51">
        <v>3</v>
      </c>
      <c r="B20" s="306" t="s">
        <v>906</v>
      </c>
      <c r="C20" s="90" t="s">
        <v>915</v>
      </c>
      <c r="D20" s="90" t="s">
        <v>3</v>
      </c>
      <c r="E20" s="440">
        <v>1456.2449999999999</v>
      </c>
      <c r="F20" s="438">
        <v>1070.9349999999999</v>
      </c>
      <c r="G20" s="439">
        <v>973.93499999999995</v>
      </c>
      <c r="H20" s="495"/>
    </row>
    <row r="21" spans="1:8" s="8" customFormat="1" ht="12.75" customHeight="1">
      <c r="A21" s="220">
        <v>3</v>
      </c>
      <c r="B21" s="89" t="s">
        <v>906</v>
      </c>
      <c r="C21" s="37" t="s">
        <v>916</v>
      </c>
      <c r="D21" s="37" t="s">
        <v>3</v>
      </c>
      <c r="E21" s="433">
        <v>1456.2449999999999</v>
      </c>
      <c r="F21" s="435">
        <v>1070.9349999999999</v>
      </c>
      <c r="G21" s="437">
        <v>973.93499999999995</v>
      </c>
      <c r="H21" s="495"/>
    </row>
    <row r="22" spans="1:8" s="8" customFormat="1" ht="12.75">
      <c r="A22" s="219">
        <v>3</v>
      </c>
      <c r="B22" s="46" t="s">
        <v>903</v>
      </c>
      <c r="C22" s="245" t="s">
        <v>910</v>
      </c>
      <c r="D22" s="245" t="s">
        <v>2</v>
      </c>
      <c r="E22" s="146">
        <v>1471.8700000000001</v>
      </c>
      <c r="F22" s="146">
        <v>1030.18</v>
      </c>
      <c r="G22" s="147">
        <v>933.18000000000006</v>
      </c>
      <c r="H22" s="495"/>
    </row>
    <row r="23" spans="1:8" s="8" customFormat="1" ht="12.75">
      <c r="A23" s="49">
        <v>3</v>
      </c>
      <c r="B23" s="48" t="s">
        <v>908</v>
      </c>
      <c r="C23" s="50" t="s">
        <v>917</v>
      </c>
      <c r="D23" s="50" t="s">
        <v>2</v>
      </c>
      <c r="E23" s="432">
        <v>1687.14</v>
      </c>
      <c r="F23" s="434">
        <v>1167.1288</v>
      </c>
      <c r="G23" s="436">
        <v>1070.1288</v>
      </c>
      <c r="H23" s="495"/>
    </row>
    <row r="24" spans="1:8" s="8" customFormat="1" ht="12.75" customHeight="1">
      <c r="A24" s="51">
        <v>3</v>
      </c>
      <c r="B24" s="306" t="s">
        <v>908</v>
      </c>
      <c r="C24" s="90" t="s">
        <v>914</v>
      </c>
      <c r="D24" s="90" t="s">
        <v>2</v>
      </c>
      <c r="E24" s="440">
        <v>1686.88</v>
      </c>
      <c r="F24" s="438">
        <v>1167.1600000000001</v>
      </c>
      <c r="G24" s="439">
        <v>1070.1600000000001</v>
      </c>
      <c r="H24" s="495"/>
    </row>
    <row r="25" spans="1:8" s="8" customFormat="1" ht="12.75" customHeight="1">
      <c r="A25" s="51">
        <v>3</v>
      </c>
      <c r="B25" s="306" t="s">
        <v>906</v>
      </c>
      <c r="C25" s="90" t="s">
        <v>915</v>
      </c>
      <c r="D25" s="90" t="s">
        <v>2</v>
      </c>
      <c r="E25" s="440">
        <v>1678.77</v>
      </c>
      <c r="F25" s="438">
        <v>1162.0149999999999</v>
      </c>
      <c r="G25" s="439">
        <v>1065.0149999999999</v>
      </c>
      <c r="H25" s="495"/>
    </row>
    <row r="26" spans="1:8" s="8" customFormat="1" ht="12.75" customHeight="1">
      <c r="A26" s="51">
        <v>3</v>
      </c>
      <c r="B26" s="306" t="s">
        <v>906</v>
      </c>
      <c r="C26" s="90" t="s">
        <v>916</v>
      </c>
      <c r="D26" s="90" t="s">
        <v>2</v>
      </c>
      <c r="E26" s="433">
        <v>1678.77</v>
      </c>
      <c r="F26" s="438">
        <v>1162.0149999999999</v>
      </c>
      <c r="G26" s="439">
        <v>1065.0149999999999</v>
      </c>
      <c r="H26" s="495"/>
    </row>
    <row r="27" spans="1:8" s="330" customFormat="1" ht="19.5">
      <c r="A27" s="491" t="s">
        <v>14</v>
      </c>
      <c r="B27" s="492"/>
      <c r="C27" s="493"/>
      <c r="D27" s="493"/>
      <c r="E27" s="496"/>
      <c r="F27" s="497"/>
      <c r="G27" s="498"/>
    </row>
    <row r="28" spans="1:8">
      <c r="A28" s="222" t="s">
        <v>13</v>
      </c>
      <c r="B28" s="223" t="s">
        <v>902</v>
      </c>
      <c r="C28" s="223" t="s">
        <v>14</v>
      </c>
      <c r="D28" s="223"/>
      <c r="E28" s="224"/>
      <c r="F28" s="225"/>
      <c r="G28" s="226"/>
    </row>
    <row r="29" spans="1:8" s="8" customFormat="1" ht="13.5" customHeight="1">
      <c r="A29" s="49" t="s">
        <v>7</v>
      </c>
      <c r="B29" s="48" t="s">
        <v>908</v>
      </c>
      <c r="C29" s="50" t="s">
        <v>518</v>
      </c>
      <c r="D29" s="50"/>
      <c r="E29" s="432">
        <v>358.44</v>
      </c>
      <c r="F29" s="796">
        <v>314.15000000000003</v>
      </c>
      <c r="G29" s="798"/>
    </row>
    <row r="30" spans="1:8" s="8" customFormat="1" ht="13.5" customHeight="1">
      <c r="A30" s="51" t="s">
        <v>535</v>
      </c>
      <c r="B30" s="306" t="s">
        <v>906</v>
      </c>
      <c r="C30" s="90" t="s">
        <v>538</v>
      </c>
      <c r="D30" s="90"/>
      <c r="E30" s="440">
        <v>385.7641509433962</v>
      </c>
      <c r="F30" s="779">
        <v>328.61904761904759</v>
      </c>
      <c r="G30" s="780"/>
    </row>
    <row r="31" spans="1:8" s="8" customFormat="1" ht="13.5" customHeight="1">
      <c r="A31" s="51" t="s">
        <v>918</v>
      </c>
      <c r="B31" s="306" t="s">
        <v>908</v>
      </c>
      <c r="C31" s="90" t="s">
        <v>919</v>
      </c>
      <c r="D31" s="90"/>
      <c r="E31" s="440">
        <v>438</v>
      </c>
      <c r="F31" s="779">
        <v>369</v>
      </c>
      <c r="G31" s="780"/>
    </row>
    <row r="32" spans="1:8" s="8" customFormat="1" ht="13.5" customHeight="1">
      <c r="A32" s="51" t="s">
        <v>8</v>
      </c>
      <c r="B32" s="306" t="s">
        <v>920</v>
      </c>
      <c r="C32" s="90" t="s">
        <v>921</v>
      </c>
      <c r="D32" s="90"/>
      <c r="E32" s="440">
        <v>500.58000000000004</v>
      </c>
      <c r="F32" s="779">
        <v>421.27000000000004</v>
      </c>
      <c r="G32" s="780"/>
    </row>
    <row r="33" spans="1:7" s="8" customFormat="1" ht="13.5" customHeight="1">
      <c r="A33" s="51" t="s">
        <v>922</v>
      </c>
      <c r="B33" s="306" t="s">
        <v>906</v>
      </c>
      <c r="C33" s="90" t="s">
        <v>923</v>
      </c>
      <c r="D33" s="90"/>
      <c r="E33" s="440">
        <v>500.58000000000004</v>
      </c>
      <c r="F33" s="779">
        <v>421.27000000000004</v>
      </c>
      <c r="G33" s="780"/>
    </row>
    <row r="34" spans="1:7" s="8" customFormat="1" ht="13.35" customHeight="1">
      <c r="A34" s="51" t="s">
        <v>537</v>
      </c>
      <c r="B34" s="306" t="s">
        <v>908</v>
      </c>
      <c r="C34" s="90" t="s">
        <v>924</v>
      </c>
      <c r="D34" s="90"/>
      <c r="E34" s="440">
        <v>516.03</v>
      </c>
      <c r="F34" s="779">
        <v>430.54</v>
      </c>
      <c r="G34" s="780"/>
    </row>
    <row r="35" spans="1:7" s="8" customFormat="1" ht="13.35" customHeight="1">
      <c r="A35" s="51" t="s">
        <v>694</v>
      </c>
      <c r="B35" s="306" t="s">
        <v>908</v>
      </c>
      <c r="C35" s="90" t="s">
        <v>925</v>
      </c>
      <c r="D35" s="90"/>
      <c r="E35" s="440">
        <v>516.03</v>
      </c>
      <c r="F35" s="779">
        <v>430.54</v>
      </c>
      <c r="G35" s="780"/>
    </row>
    <row r="36" spans="1:7" s="8" customFormat="1" ht="13.5" customHeight="1">
      <c r="A36" s="51" t="s">
        <v>9</v>
      </c>
      <c r="B36" s="306" t="s">
        <v>906</v>
      </c>
      <c r="C36" s="90" t="s">
        <v>695</v>
      </c>
      <c r="D36" s="90"/>
      <c r="E36" s="440">
        <v>627.20820000000003</v>
      </c>
      <c r="F36" s="779">
        <v>529.50240000000008</v>
      </c>
      <c r="G36" s="780"/>
    </row>
    <row r="37" spans="1:7" s="8" customFormat="1" ht="13.5" customHeight="1">
      <c r="A37" s="51" t="s">
        <v>926</v>
      </c>
      <c r="B37" s="306" t="s">
        <v>906</v>
      </c>
      <c r="C37" s="90" t="s">
        <v>927</v>
      </c>
      <c r="D37" s="90"/>
      <c r="E37" s="440">
        <v>627.27</v>
      </c>
      <c r="F37" s="779">
        <v>530</v>
      </c>
      <c r="G37" s="780"/>
    </row>
    <row r="38" spans="1:7" s="8" customFormat="1" ht="13.5" customHeight="1">
      <c r="A38" s="51" t="s">
        <v>10</v>
      </c>
      <c r="B38" s="306" t="s">
        <v>908</v>
      </c>
      <c r="C38" s="90" t="s">
        <v>928</v>
      </c>
      <c r="D38" s="90"/>
      <c r="E38" s="268">
        <v>705.13800000000003</v>
      </c>
      <c r="F38" s="779">
        <v>579.68400000000008</v>
      </c>
      <c r="G38" s="780"/>
    </row>
    <row r="39" spans="1:7" s="8" customFormat="1" ht="13.5" customHeight="1">
      <c r="A39" s="51" t="s">
        <v>419</v>
      </c>
      <c r="B39" s="306" t="s">
        <v>906</v>
      </c>
      <c r="C39" s="90" t="s">
        <v>929</v>
      </c>
      <c r="D39" s="10"/>
      <c r="E39" s="268">
        <v>764.4</v>
      </c>
      <c r="F39" s="779">
        <v>670.80000000000007</v>
      </c>
      <c r="G39" s="780"/>
    </row>
    <row r="40" spans="1:7" s="8" customFormat="1" ht="13.5" customHeight="1">
      <c r="A40" s="51" t="s">
        <v>11</v>
      </c>
      <c r="B40" s="306" t="s">
        <v>908</v>
      </c>
      <c r="C40" s="90" t="s">
        <v>930</v>
      </c>
      <c r="D40" s="90"/>
      <c r="E40" s="268">
        <v>772.19100000000003</v>
      </c>
      <c r="F40" s="779">
        <v>677.63699999999994</v>
      </c>
      <c r="G40" s="780"/>
    </row>
    <row r="41" spans="1:7" s="8" customFormat="1" ht="13.5" customHeight="1">
      <c r="A41" s="51" t="s">
        <v>554</v>
      </c>
      <c r="B41" s="291" t="s">
        <v>908</v>
      </c>
      <c r="C41" s="90" t="s">
        <v>555</v>
      </c>
      <c r="D41" s="90"/>
      <c r="E41" s="268">
        <v>838.03200000000015</v>
      </c>
      <c r="F41" s="779">
        <v>734.07360000000006</v>
      </c>
      <c r="G41" s="780"/>
    </row>
    <row r="42" spans="1:7" s="8" customFormat="1" ht="13.5" customHeight="1">
      <c r="A42" s="220" t="s">
        <v>896</v>
      </c>
      <c r="B42" s="89" t="s">
        <v>906</v>
      </c>
      <c r="C42" s="37" t="s">
        <v>931</v>
      </c>
      <c r="D42" s="37"/>
      <c r="E42" s="281">
        <v>1053.52</v>
      </c>
      <c r="F42" s="779">
        <v>890.24</v>
      </c>
      <c r="G42" s="780"/>
    </row>
    <row r="43" spans="1:7" s="8" customFormat="1" ht="19.5">
      <c r="A43" s="491" t="s">
        <v>15</v>
      </c>
      <c r="B43" s="492"/>
      <c r="C43" s="493"/>
      <c r="D43" s="493"/>
      <c r="E43" s="496"/>
      <c r="F43" s="499"/>
      <c r="G43" s="500"/>
    </row>
    <row r="44" spans="1:7" s="8" customFormat="1" ht="12.75">
      <c r="A44" s="222" t="s">
        <v>13</v>
      </c>
      <c r="B44" s="223" t="s">
        <v>902</v>
      </c>
      <c r="C44" s="223" t="s">
        <v>15</v>
      </c>
      <c r="D44" s="223"/>
      <c r="E44" s="224"/>
      <c r="F44" s="225"/>
      <c r="G44" s="226"/>
    </row>
    <row r="45" spans="1:7" s="8" customFormat="1" ht="13.5" customHeight="1">
      <c r="A45" s="51" t="s">
        <v>16</v>
      </c>
      <c r="B45" s="306" t="s">
        <v>932</v>
      </c>
      <c r="C45" s="90" t="s">
        <v>348</v>
      </c>
      <c r="D45" s="90"/>
      <c r="E45" s="440">
        <v>499.8</v>
      </c>
      <c r="F45" s="796">
        <v>394.8</v>
      </c>
      <c r="G45" s="798"/>
    </row>
    <row r="46" spans="1:7" ht="13.5" customHeight="1">
      <c r="A46" s="51" t="s">
        <v>17</v>
      </c>
      <c r="B46" s="306" t="s">
        <v>932</v>
      </c>
      <c r="C46" s="90" t="s">
        <v>349</v>
      </c>
      <c r="D46" s="90"/>
      <c r="E46" s="440">
        <v>627</v>
      </c>
      <c r="F46" s="779">
        <v>509</v>
      </c>
      <c r="G46" s="780"/>
    </row>
    <row r="47" spans="1:7">
      <c r="A47" s="51" t="s">
        <v>18</v>
      </c>
      <c r="B47" s="306" t="s">
        <v>933</v>
      </c>
      <c r="C47" s="90" t="s">
        <v>934</v>
      </c>
      <c r="D47" s="90"/>
      <c r="E47" s="440">
        <v>746.75</v>
      </c>
      <c r="F47" s="779">
        <v>589.16</v>
      </c>
      <c r="G47" s="780"/>
    </row>
    <row r="48" spans="1:7" s="8" customFormat="1" ht="12.75">
      <c r="A48" s="51" t="s">
        <v>359</v>
      </c>
      <c r="B48" s="306" t="s">
        <v>932</v>
      </c>
      <c r="C48" s="90" t="s">
        <v>350</v>
      </c>
      <c r="D48" s="90"/>
      <c r="E48" s="440">
        <v>783</v>
      </c>
      <c r="F48" s="779">
        <v>617.76</v>
      </c>
      <c r="G48" s="780"/>
    </row>
    <row r="49" spans="1:10" s="8" customFormat="1" ht="12.75">
      <c r="A49" s="220" t="s">
        <v>358</v>
      </c>
      <c r="B49" s="89" t="s">
        <v>933</v>
      </c>
      <c r="C49" s="37" t="s">
        <v>935</v>
      </c>
      <c r="D49" s="37"/>
      <c r="E49" s="433">
        <v>1040.3</v>
      </c>
      <c r="F49" s="779">
        <v>869.32</v>
      </c>
      <c r="G49" s="780"/>
    </row>
    <row r="50" spans="1:10" s="8" customFormat="1" ht="19.5">
      <c r="A50" s="491" t="s">
        <v>111</v>
      </c>
      <c r="B50" s="492"/>
      <c r="C50" s="492"/>
      <c r="D50" s="493"/>
      <c r="E50" s="501"/>
      <c r="F50" s="502"/>
      <c r="G50" s="503"/>
    </row>
    <row r="51" spans="1:10" s="8" customFormat="1" ht="12.75">
      <c r="A51" s="222" t="s">
        <v>13</v>
      </c>
      <c r="B51" s="504"/>
      <c r="C51" s="223" t="s">
        <v>115</v>
      </c>
      <c r="D51" s="223" t="s">
        <v>116</v>
      </c>
      <c r="E51" s="228"/>
      <c r="F51" s="229"/>
      <c r="G51" s="230"/>
    </row>
    <row r="52" spans="1:10" s="8" customFormat="1" ht="12.75">
      <c r="A52" s="51" t="s">
        <v>119</v>
      </c>
      <c r="B52" s="446"/>
      <c r="C52" s="90" t="s">
        <v>121</v>
      </c>
      <c r="D52" s="90" t="s">
        <v>589</v>
      </c>
      <c r="E52" s="440" t="s">
        <v>40</v>
      </c>
      <c r="F52" s="796">
        <v>15</v>
      </c>
      <c r="G52" s="798"/>
    </row>
    <row r="53" spans="1:10" s="8" customFormat="1">
      <c r="A53" s="51" t="s">
        <v>112</v>
      </c>
      <c r="B53" s="446"/>
      <c r="C53" s="90" t="s">
        <v>588</v>
      </c>
      <c r="D53" s="90" t="s">
        <v>117</v>
      </c>
      <c r="E53" s="440">
        <v>80</v>
      </c>
      <c r="F53" s="779" t="s">
        <v>40</v>
      </c>
      <c r="G53" s="780"/>
      <c r="J53" s="42"/>
    </row>
    <row r="54" spans="1:10" ht="12" customHeight="1">
      <c r="A54" s="51" t="s">
        <v>417</v>
      </c>
      <c r="B54" s="446"/>
      <c r="C54" s="90" t="s">
        <v>590</v>
      </c>
      <c r="D54" s="90" t="s">
        <v>936</v>
      </c>
      <c r="E54" s="440">
        <v>75</v>
      </c>
      <c r="F54" s="779" t="s">
        <v>40</v>
      </c>
      <c r="G54" s="780"/>
      <c r="J54" s="330"/>
    </row>
    <row r="55" spans="1:10" s="330" customFormat="1" ht="12.75" customHeight="1">
      <c r="A55" s="51" t="s">
        <v>474</v>
      </c>
      <c r="B55" s="446"/>
      <c r="C55" s="90" t="s">
        <v>591</v>
      </c>
      <c r="D55" s="90" t="s">
        <v>117</v>
      </c>
      <c r="E55" s="440">
        <v>50</v>
      </c>
      <c r="F55" s="779" t="s">
        <v>40</v>
      </c>
      <c r="G55" s="780"/>
      <c r="J55" s="8"/>
    </row>
    <row r="56" spans="1:10" s="8" customFormat="1" ht="12.75">
      <c r="A56" s="51" t="s">
        <v>475</v>
      </c>
      <c r="B56" s="446"/>
      <c r="C56" s="90" t="s">
        <v>476</v>
      </c>
      <c r="D56" s="90" t="s">
        <v>589</v>
      </c>
      <c r="E56" s="440">
        <v>42</v>
      </c>
      <c r="F56" s="779" t="s">
        <v>40</v>
      </c>
      <c r="G56" s="780"/>
    </row>
    <row r="57" spans="1:10" s="8" customFormat="1" ht="12.75">
      <c r="A57" s="51" t="s">
        <v>113</v>
      </c>
      <c r="B57" s="446"/>
      <c r="C57" s="90" t="s">
        <v>117</v>
      </c>
      <c r="D57" s="90" t="s">
        <v>589</v>
      </c>
      <c r="E57" s="440">
        <v>60</v>
      </c>
      <c r="F57" s="779" t="s">
        <v>40</v>
      </c>
      <c r="G57" s="780"/>
    </row>
    <row r="58" spans="1:10" s="8" customFormat="1" ht="12.75">
      <c r="A58" s="51" t="s">
        <v>114</v>
      </c>
      <c r="B58" s="446"/>
      <c r="C58" s="90" t="s">
        <v>118</v>
      </c>
      <c r="D58" s="90" t="s">
        <v>117</v>
      </c>
      <c r="E58" s="440">
        <v>50</v>
      </c>
      <c r="F58" s="779">
        <v>30</v>
      </c>
      <c r="G58" s="780"/>
    </row>
    <row r="59" spans="1:10" s="8" customFormat="1" ht="12.75">
      <c r="A59" s="51" t="s">
        <v>937</v>
      </c>
      <c r="B59" s="446"/>
      <c r="C59" s="90" t="s">
        <v>118</v>
      </c>
      <c r="D59" s="90" t="s">
        <v>589</v>
      </c>
      <c r="E59" s="440">
        <v>50</v>
      </c>
      <c r="F59" s="779" t="s">
        <v>40</v>
      </c>
      <c r="G59" s="780"/>
    </row>
    <row r="60" spans="1:10" s="8" customFormat="1" ht="12.75">
      <c r="A60" s="51" t="s">
        <v>120</v>
      </c>
      <c r="B60" s="446"/>
      <c r="C60" s="90" t="s">
        <v>117</v>
      </c>
      <c r="D60" s="90" t="s">
        <v>589</v>
      </c>
      <c r="E60" s="440" t="s">
        <v>40</v>
      </c>
      <c r="F60" s="779">
        <v>20</v>
      </c>
      <c r="G60" s="780"/>
    </row>
    <row r="61" spans="1:10" s="8" customFormat="1" ht="13.5" thickBot="1">
      <c r="A61" s="505"/>
      <c r="B61" s="506"/>
      <c r="C61" s="507"/>
      <c r="D61" s="508"/>
      <c r="E61" s="145"/>
      <c r="F61" s="800"/>
      <c r="G61" s="801"/>
    </row>
    <row r="62" spans="1:10" s="8" customFormat="1" ht="12.75">
      <c r="A62" s="446"/>
      <c r="B62" s="446"/>
      <c r="C62" s="90"/>
      <c r="D62" s="90"/>
      <c r="E62" s="463"/>
      <c r="F62" s="463"/>
      <c r="G62" s="463"/>
    </row>
    <row r="63" spans="1:10" s="8" customFormat="1" ht="12.75">
      <c r="A63" s="509"/>
      <c r="B63" s="509"/>
      <c r="C63" s="509"/>
      <c r="D63" s="802" t="s">
        <v>435</v>
      </c>
      <c r="E63" s="802" t="s">
        <v>437</v>
      </c>
      <c r="F63" s="802" t="s">
        <v>938</v>
      </c>
      <c r="G63" s="802" t="s">
        <v>592</v>
      </c>
    </row>
    <row r="64" spans="1:10" s="8" customFormat="1" ht="19.5">
      <c r="A64" s="491" t="s">
        <v>422</v>
      </c>
      <c r="B64" s="492"/>
      <c r="C64" s="492"/>
      <c r="D64" s="803"/>
      <c r="E64" s="803"/>
      <c r="F64" s="803"/>
      <c r="G64" s="803"/>
    </row>
    <row r="65" spans="1:10" s="8" customFormat="1" ht="14.45" customHeight="1">
      <c r="A65" s="222" t="s">
        <v>13</v>
      </c>
      <c r="B65" s="805" t="s">
        <v>939</v>
      </c>
      <c r="C65" s="806"/>
      <c r="D65" s="804"/>
      <c r="E65" s="804"/>
      <c r="F65" s="804"/>
      <c r="G65" s="804"/>
    </row>
    <row r="66" spans="1:10" s="8" customFormat="1">
      <c r="A66" s="51" t="s">
        <v>38</v>
      </c>
      <c r="B66" s="446"/>
      <c r="C66" s="90" t="s">
        <v>39</v>
      </c>
      <c r="D66" s="485">
        <v>86.52</v>
      </c>
      <c r="E66" s="485" t="s">
        <v>40</v>
      </c>
      <c r="F66" s="369">
        <v>86.52</v>
      </c>
      <c r="G66" s="485" t="s">
        <v>40</v>
      </c>
      <c r="J66" s="42"/>
    </row>
    <row r="67" spans="1:10">
      <c r="A67" s="51" t="s">
        <v>41</v>
      </c>
      <c r="B67" s="446"/>
      <c r="C67" s="90" t="s">
        <v>42</v>
      </c>
      <c r="D67" s="485">
        <v>70.040000000000006</v>
      </c>
      <c r="E67" s="485" t="s">
        <v>40</v>
      </c>
      <c r="F67" s="485">
        <v>103</v>
      </c>
      <c r="G67" s="485" t="s">
        <v>40</v>
      </c>
    </row>
    <row r="68" spans="1:10" ht="15" customHeight="1">
      <c r="A68" s="51" t="s">
        <v>43</v>
      </c>
      <c r="B68" s="446"/>
      <c r="C68" s="90" t="s">
        <v>44</v>
      </c>
      <c r="D68" s="485">
        <v>86.52</v>
      </c>
      <c r="E68" s="485">
        <v>97.850000000000009</v>
      </c>
      <c r="F68" s="485">
        <v>113.3</v>
      </c>
      <c r="G68" s="485">
        <v>139.05000000000001</v>
      </c>
    </row>
    <row r="69" spans="1:10" ht="15" customHeight="1">
      <c r="A69" s="51" t="s">
        <v>45</v>
      </c>
      <c r="B69" s="446"/>
      <c r="C69" s="90" t="s">
        <v>593</v>
      </c>
      <c r="D69" s="485">
        <v>113.3</v>
      </c>
      <c r="E69" s="485">
        <v>124.63000000000001</v>
      </c>
      <c r="F69" s="485">
        <v>129.78</v>
      </c>
      <c r="G69" s="485">
        <v>175.1</v>
      </c>
      <c r="J69" s="8"/>
    </row>
    <row r="70" spans="1:10" s="8" customFormat="1" ht="12.75">
      <c r="A70" s="51" t="s">
        <v>46</v>
      </c>
      <c r="B70" s="446"/>
      <c r="C70" s="90" t="s">
        <v>47</v>
      </c>
      <c r="D70" s="485">
        <v>113.3</v>
      </c>
      <c r="E70" s="485">
        <v>124.63000000000001</v>
      </c>
      <c r="F70" s="485">
        <v>129.78</v>
      </c>
      <c r="G70" s="485">
        <v>175.1</v>
      </c>
    </row>
    <row r="71" spans="1:10" s="8" customFormat="1" ht="12.75">
      <c r="A71" s="51" t="s">
        <v>48</v>
      </c>
      <c r="B71" s="446"/>
      <c r="C71" s="90" t="s">
        <v>49</v>
      </c>
      <c r="D71" s="485">
        <v>134.93</v>
      </c>
      <c r="E71" s="485">
        <v>156.56</v>
      </c>
      <c r="F71" s="485">
        <v>173.04</v>
      </c>
      <c r="G71" s="485">
        <v>221.45000000000002</v>
      </c>
    </row>
    <row r="72" spans="1:10" s="8" customFormat="1" ht="12.75">
      <c r="A72" s="51" t="s">
        <v>50</v>
      </c>
      <c r="B72" s="446"/>
      <c r="C72" s="90" t="s">
        <v>51</v>
      </c>
      <c r="D72" s="486">
        <v>124.63000000000001</v>
      </c>
      <c r="E72" s="486">
        <v>146.26</v>
      </c>
      <c r="F72" s="486">
        <v>162.74</v>
      </c>
      <c r="G72" s="486">
        <v>206</v>
      </c>
    </row>
    <row r="73" spans="1:10" s="8" customFormat="1">
      <c r="A73" s="510"/>
      <c r="B73" s="511"/>
      <c r="C73" s="512"/>
      <c r="D73" s="802" t="s">
        <v>438</v>
      </c>
      <c r="E73" s="802" t="s">
        <v>436</v>
      </c>
      <c r="F73" s="802" t="s">
        <v>938</v>
      </c>
      <c r="G73" s="802" t="s">
        <v>592</v>
      </c>
    </row>
    <row r="74" spans="1:10" s="8" customFormat="1" ht="19.5">
      <c r="A74" s="491" t="s">
        <v>423</v>
      </c>
      <c r="B74" s="492"/>
      <c r="C74" s="492"/>
      <c r="D74" s="803"/>
      <c r="E74" s="803"/>
      <c r="F74" s="803"/>
      <c r="G74" s="803"/>
    </row>
    <row r="75" spans="1:10" s="8" customFormat="1" ht="14.45" customHeight="1">
      <c r="A75" s="222" t="s">
        <v>13</v>
      </c>
      <c r="B75" s="805" t="s">
        <v>939</v>
      </c>
      <c r="C75" s="806"/>
      <c r="D75" s="804"/>
      <c r="E75" s="804"/>
      <c r="F75" s="804"/>
      <c r="G75" s="804"/>
    </row>
    <row r="76" spans="1:10" s="8" customFormat="1">
      <c r="A76" s="49" t="s">
        <v>107</v>
      </c>
      <c r="B76" s="513"/>
      <c r="C76" s="50" t="s">
        <v>491</v>
      </c>
      <c r="D76" s="369">
        <v>18.54</v>
      </c>
      <c r="E76" s="369" t="s">
        <v>40</v>
      </c>
      <c r="F76" s="369">
        <v>26.78</v>
      </c>
      <c r="G76" s="369" t="s">
        <v>40</v>
      </c>
      <c r="J76" s="42"/>
    </row>
    <row r="77" spans="1:10">
      <c r="A77" s="51" t="s">
        <v>108</v>
      </c>
      <c r="B77" s="446"/>
      <c r="C77" s="90" t="s">
        <v>492</v>
      </c>
      <c r="D77" s="485">
        <v>23.69</v>
      </c>
      <c r="E77" s="485">
        <v>26.78</v>
      </c>
      <c r="F77" s="485">
        <v>32.96</v>
      </c>
      <c r="G77" s="485">
        <v>41.2</v>
      </c>
    </row>
    <row r="78" spans="1:10" ht="15" customHeight="1">
      <c r="A78" s="51" t="s">
        <v>109</v>
      </c>
      <c r="B78" s="446"/>
      <c r="C78" s="90" t="s">
        <v>493</v>
      </c>
      <c r="D78" s="485">
        <v>29.87</v>
      </c>
      <c r="E78" s="485" t="s">
        <v>40</v>
      </c>
      <c r="F78" s="485">
        <v>38.11</v>
      </c>
      <c r="G78" s="485" t="s">
        <v>40</v>
      </c>
    </row>
    <row r="79" spans="1:10">
      <c r="A79" s="220" t="s">
        <v>110</v>
      </c>
      <c r="B79" s="487"/>
      <c r="C79" s="37" t="s">
        <v>494</v>
      </c>
      <c r="D79" s="486">
        <v>41.2</v>
      </c>
      <c r="E79" s="461">
        <v>46.35</v>
      </c>
      <c r="F79" s="486">
        <v>48.410000000000004</v>
      </c>
      <c r="G79" s="461" t="s">
        <v>40</v>
      </c>
    </row>
    <row r="80" spans="1:10" ht="18.75" customHeight="1">
      <c r="G80" s="42"/>
    </row>
    <row r="81" spans="1:7">
      <c r="A81" s="10"/>
      <c r="B81" s="10"/>
      <c r="G81" s="42"/>
    </row>
    <row r="86" spans="1:7" ht="15.75" customHeight="1"/>
  </sheetData>
  <mergeCells count="50">
    <mergeCell ref="B65:C65"/>
    <mergeCell ref="D73:D75"/>
    <mergeCell ref="E73:E75"/>
    <mergeCell ref="F73:F75"/>
    <mergeCell ref="G73:G75"/>
    <mergeCell ref="B75:C75"/>
    <mergeCell ref="F60:G60"/>
    <mergeCell ref="F61:G61"/>
    <mergeCell ref="D63:D65"/>
    <mergeCell ref="E63:E65"/>
    <mergeCell ref="F63:F65"/>
    <mergeCell ref="G63:G65"/>
    <mergeCell ref="F55:G55"/>
    <mergeCell ref="F56:G56"/>
    <mergeCell ref="F57:G57"/>
    <mergeCell ref="F58:G58"/>
    <mergeCell ref="F59:G59"/>
    <mergeCell ref="F48:G48"/>
    <mergeCell ref="F49:G49"/>
    <mergeCell ref="F52:G52"/>
    <mergeCell ref="F53:G53"/>
    <mergeCell ref="F54:G54"/>
    <mergeCell ref="F41:G41"/>
    <mergeCell ref="F42:G42"/>
    <mergeCell ref="F45:G45"/>
    <mergeCell ref="F46:G46"/>
    <mergeCell ref="F47:G47"/>
    <mergeCell ref="F36:G36"/>
    <mergeCell ref="F37:G37"/>
    <mergeCell ref="F38:G38"/>
    <mergeCell ref="F39:G39"/>
    <mergeCell ref="F40:G40"/>
    <mergeCell ref="C10:C11"/>
    <mergeCell ref="E10:E11"/>
    <mergeCell ref="F10:F11"/>
    <mergeCell ref="G10:G11"/>
    <mergeCell ref="F29:G29"/>
    <mergeCell ref="A1:G1"/>
    <mergeCell ref="A2:G2"/>
    <mergeCell ref="A3:G6"/>
    <mergeCell ref="F7:G7"/>
    <mergeCell ref="E8:E9"/>
    <mergeCell ref="F8:F9"/>
    <mergeCell ref="G8:G9"/>
    <mergeCell ref="F35:G35"/>
    <mergeCell ref="F30:G30"/>
    <mergeCell ref="F31:G31"/>
    <mergeCell ref="F32:G32"/>
    <mergeCell ref="F33:G33"/>
    <mergeCell ref="F34:G34"/>
  </mergeCells>
  <conditionalFormatting sqref="E23:G23 E10 E12:G12">
    <cfRule type="expression" dxfId="35" priority="10">
      <formula>" =MOD(ROW(),2)=0"</formula>
    </cfRule>
    <cfRule type="expression" priority="11">
      <formula>" =MOD(ROW(),2)=0"</formula>
    </cfRule>
  </conditionalFormatting>
  <conditionalFormatting sqref="E39:E42">
    <cfRule type="expression" dxfId="34" priority="9">
      <formula>ROW()=EVEN(ROW())</formula>
    </cfRule>
  </conditionalFormatting>
  <conditionalFormatting sqref="E10 E20:G20 E22:G23 E25:G25">
    <cfRule type="expression" dxfId="33" priority="12">
      <formula>" =MOD(ROW(),2)=0"</formula>
    </cfRule>
  </conditionalFormatting>
  <conditionalFormatting sqref="A11:B11 D11 A10:D10 E14:G18 A12:D26">
    <cfRule type="expression" dxfId="32" priority="14">
      <formula>" =MOD(ROW(),2)=0"</formula>
    </cfRule>
    <cfRule type="expression" priority="15">
      <formula>" =MOD(ROW(),2)=0"</formula>
    </cfRule>
  </conditionalFormatting>
  <conditionalFormatting sqref="A41 E45:F46 E47:E49 C41:D41 A42:D42 A52:G59 A66:G72 A76:G79 A45:D49 E29:E38 A29:D40 F31:F42 A61:G61">
    <cfRule type="expression" dxfId="31" priority="13">
      <formula>ROW()=EVEN(ROW())</formula>
    </cfRule>
  </conditionalFormatting>
  <conditionalFormatting sqref="A11:B11 D11 D76:G79 D66:G72 A10:D10 A12:G13 E14:G18 A14:D26">
    <cfRule type="expression" dxfId="30" priority="16">
      <formula>" =MOD(ROW(),2)=0"</formula>
    </cfRule>
  </conditionalFormatting>
  <conditionalFormatting sqref="G13">
    <cfRule type="expression" dxfId="29" priority="7">
      <formula>" =MOD(ROW(),2)=0"</formula>
    </cfRule>
    <cfRule type="expression" priority="8">
      <formula>" =MOD(ROW(),2)=0"</formula>
    </cfRule>
  </conditionalFormatting>
  <conditionalFormatting sqref="F29:F30">
    <cfRule type="expression" dxfId="28" priority="6">
      <formula>ROW()=EVEN(ROW())</formula>
    </cfRule>
  </conditionalFormatting>
  <conditionalFormatting sqref="F47:F49">
    <cfRule type="expression" dxfId="27" priority="5">
      <formula>ROW()=EVEN(ROW())</formula>
    </cfRule>
  </conditionalFormatting>
  <conditionalFormatting sqref="F10:G10">
    <cfRule type="expression" dxfId="26" priority="2">
      <formula>" =MOD(ROW(),2)=0"</formula>
    </cfRule>
    <cfRule type="expression" priority="3">
      <formula>" =MOD(ROW(),2)=0"</formula>
    </cfRule>
  </conditionalFormatting>
  <conditionalFormatting sqref="F10:G10">
    <cfRule type="expression" dxfId="25" priority="4">
      <formula>" =MOD(ROW(),2)=0"</formula>
    </cfRule>
  </conditionalFormatting>
  <conditionalFormatting sqref="A60:G60">
    <cfRule type="expression" dxfId="24" priority="1">
      <formula>ROW()=EVEN(ROW())</formula>
    </cfRule>
  </conditionalFormatting>
  <printOptions horizontalCentered="1"/>
  <pageMargins left="0.7" right="0.65" top="0.75" bottom="0.75" header="0" footer="0.3"/>
  <pageSetup scale="58"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0" tint="-0.499984740745262"/>
    <pageSetUpPr fitToPage="1"/>
  </sheetPr>
  <dimension ref="A1:F58"/>
  <sheetViews>
    <sheetView showGridLines="0" zoomScale="80" zoomScaleNormal="80" workbookViewId="0">
      <selection sqref="A1:F57"/>
    </sheetView>
  </sheetViews>
  <sheetFormatPr defaultColWidth="8.85546875" defaultRowHeight="15.75"/>
  <cols>
    <col min="1" max="1" width="21.5703125" style="42" customWidth="1"/>
    <col min="2" max="2" width="30.42578125" style="42" customWidth="1"/>
    <col min="3" max="3" width="36" style="42" customWidth="1"/>
    <col min="4" max="4" width="15.42578125" style="42" customWidth="1"/>
    <col min="5" max="5" width="33.5703125" style="42" customWidth="1"/>
    <col min="6" max="6" width="16.5703125" style="42" customWidth="1"/>
    <col min="7" max="16384" width="8.85546875" style="42"/>
  </cols>
  <sheetData>
    <row r="1" spans="1:6" ht="30">
      <c r="C1" s="881" t="s">
        <v>1031</v>
      </c>
      <c r="D1" s="938"/>
      <c r="E1" s="938"/>
      <c r="F1" s="938"/>
    </row>
    <row r="2" spans="1:6">
      <c r="C2" s="895" t="s">
        <v>251</v>
      </c>
      <c r="D2" s="895"/>
      <c r="E2" s="895"/>
      <c r="F2" s="895"/>
    </row>
    <row r="3" spans="1:6" ht="15.75" customHeight="1">
      <c r="D3" s="240"/>
      <c r="E3" s="240"/>
      <c r="F3" s="240"/>
    </row>
    <row r="4" spans="1:6" ht="18.75" customHeight="1">
      <c r="C4" s="783" t="s">
        <v>1032</v>
      </c>
      <c r="D4" s="783"/>
      <c r="E4" s="783"/>
      <c r="F4" s="783"/>
    </row>
    <row r="5" spans="1:6" ht="18.75" customHeight="1">
      <c r="C5" s="783"/>
      <c r="D5" s="783"/>
      <c r="E5" s="783"/>
      <c r="F5" s="783"/>
    </row>
    <row r="6" spans="1:6" ht="18.75" customHeight="1">
      <c r="C6" s="240"/>
      <c r="D6" s="240"/>
      <c r="E6" s="240"/>
      <c r="F6" s="240"/>
    </row>
    <row r="7" spans="1:6" ht="16.5" customHeight="1" thickBot="1">
      <c r="A7" s="240"/>
      <c r="B7" s="240"/>
      <c r="C7" s="240"/>
      <c r="D7" s="240"/>
      <c r="E7" s="240"/>
      <c r="F7" s="240"/>
    </row>
    <row r="8" spans="1:6" ht="46.5" customHeight="1">
      <c r="A8" s="240"/>
      <c r="B8" s="240"/>
      <c r="C8" s="944" t="s">
        <v>429</v>
      </c>
      <c r="D8" s="945"/>
      <c r="E8" s="944" t="s">
        <v>430</v>
      </c>
      <c r="F8" s="945"/>
    </row>
    <row r="9" spans="1:6" ht="27.75" customHeight="1">
      <c r="A9" s="669"/>
      <c r="B9" s="670"/>
      <c r="C9" s="939" t="s">
        <v>252</v>
      </c>
      <c r="D9" s="940"/>
      <c r="E9" s="940"/>
      <c r="F9" s="941"/>
    </row>
    <row r="10" spans="1:6">
      <c r="A10" s="10"/>
      <c r="B10" s="10"/>
      <c r="C10" s="924" t="s">
        <v>335</v>
      </c>
      <c r="D10" s="925"/>
      <c r="E10" s="924" t="s">
        <v>336</v>
      </c>
      <c r="F10" s="925"/>
    </row>
    <row r="11" spans="1:6">
      <c r="A11" s="10"/>
      <c r="B11" s="10"/>
      <c r="C11" s="924" t="s">
        <v>337</v>
      </c>
      <c r="D11" s="925"/>
      <c r="E11" s="924" t="s">
        <v>338</v>
      </c>
      <c r="F11" s="925"/>
    </row>
    <row r="12" spans="1:6">
      <c r="C12" s="924" t="s">
        <v>339</v>
      </c>
      <c r="D12" s="925"/>
      <c r="E12" s="924" t="s">
        <v>525</v>
      </c>
      <c r="F12" s="925"/>
    </row>
    <row r="13" spans="1:6">
      <c r="C13" s="924" t="s">
        <v>328</v>
      </c>
      <c r="D13" s="925"/>
      <c r="E13" s="924" t="s">
        <v>340</v>
      </c>
      <c r="F13" s="925"/>
    </row>
    <row r="14" spans="1:6">
      <c r="C14" s="924" t="s">
        <v>341</v>
      </c>
      <c r="D14" s="925"/>
      <c r="E14" s="924" t="s">
        <v>341</v>
      </c>
      <c r="F14" s="925"/>
    </row>
    <row r="15" spans="1:6">
      <c r="C15" s="924" t="s">
        <v>698</v>
      </c>
      <c r="D15" s="925"/>
      <c r="E15" s="924" t="s">
        <v>486</v>
      </c>
      <c r="F15" s="925"/>
    </row>
    <row r="16" spans="1:6">
      <c r="C16" s="924" t="s">
        <v>329</v>
      </c>
      <c r="D16" s="925"/>
      <c r="E16" s="924" t="s">
        <v>524</v>
      </c>
      <c r="F16" s="925"/>
    </row>
    <row r="17" spans="1:6">
      <c r="C17" s="924" t="s">
        <v>526</v>
      </c>
      <c r="D17" s="925"/>
      <c r="E17" s="924" t="s">
        <v>342</v>
      </c>
      <c r="F17" s="925"/>
    </row>
    <row r="18" spans="1:6">
      <c r="C18" s="924" t="s">
        <v>342</v>
      </c>
      <c r="D18" s="925"/>
      <c r="E18" s="924" t="s">
        <v>414</v>
      </c>
      <c r="F18" s="925"/>
    </row>
    <row r="19" spans="1:6">
      <c r="C19" s="936"/>
      <c r="D19" s="937"/>
      <c r="E19" s="936"/>
      <c r="F19" s="937"/>
    </row>
    <row r="20" spans="1:6">
      <c r="C20" s="177" t="s">
        <v>170</v>
      </c>
      <c r="D20" s="469" t="s">
        <v>168</v>
      </c>
      <c r="E20" s="177" t="s">
        <v>171</v>
      </c>
      <c r="F20" s="469" t="s">
        <v>168</v>
      </c>
    </row>
    <row r="21" spans="1:6">
      <c r="C21" s="150" t="s">
        <v>559</v>
      </c>
      <c r="D21" s="439">
        <v>30</v>
      </c>
      <c r="E21" s="150"/>
      <c r="F21" s="439"/>
    </row>
    <row r="22" spans="1:6">
      <c r="C22" s="150" t="s">
        <v>343</v>
      </c>
      <c r="D22" s="439">
        <v>30</v>
      </c>
      <c r="E22" s="150" t="s">
        <v>330</v>
      </c>
      <c r="F22" s="439" t="s">
        <v>169</v>
      </c>
    </row>
    <row r="23" spans="1:6">
      <c r="C23" s="150" t="s">
        <v>344</v>
      </c>
      <c r="D23" s="439">
        <v>60</v>
      </c>
      <c r="E23" s="150"/>
      <c r="F23" s="439"/>
    </row>
    <row r="24" spans="1:6">
      <c r="C24" s="150" t="s">
        <v>330</v>
      </c>
      <c r="D24" s="439" t="s">
        <v>169</v>
      </c>
      <c r="E24" s="150"/>
      <c r="F24" s="439"/>
    </row>
    <row r="25" spans="1:6">
      <c r="C25" s="150" t="s">
        <v>345</v>
      </c>
      <c r="D25" s="439">
        <v>34</v>
      </c>
      <c r="E25" s="156"/>
      <c r="F25" s="157"/>
    </row>
    <row r="26" spans="1:6">
      <c r="A26" s="216" t="s">
        <v>431</v>
      </c>
      <c r="B26" s="671" t="s">
        <v>1033</v>
      </c>
      <c r="C26" s="926" t="s">
        <v>207</v>
      </c>
      <c r="D26" s="927"/>
      <c r="E26" s="926" t="s">
        <v>207</v>
      </c>
      <c r="F26" s="927"/>
    </row>
    <row r="27" spans="1:6" ht="25.5">
      <c r="A27" s="672" t="s">
        <v>1034</v>
      </c>
      <c r="B27" s="673" t="s">
        <v>1035</v>
      </c>
      <c r="C27" s="920">
        <v>1316</v>
      </c>
      <c r="D27" s="921"/>
      <c r="E27" s="920" t="s">
        <v>167</v>
      </c>
      <c r="F27" s="921"/>
    </row>
    <row r="28" spans="1:6" ht="25.5">
      <c r="A28" s="672" t="s">
        <v>1034</v>
      </c>
      <c r="B28" s="673" t="s">
        <v>1036</v>
      </c>
      <c r="C28" s="920" t="s">
        <v>167</v>
      </c>
      <c r="D28" s="921"/>
      <c r="E28" s="920">
        <v>1534</v>
      </c>
      <c r="F28" s="921"/>
    </row>
    <row r="29" spans="1:6" ht="25.5">
      <c r="A29" s="674" t="s">
        <v>1037</v>
      </c>
      <c r="B29" s="675" t="s">
        <v>1036</v>
      </c>
      <c r="C29" s="928">
        <v>1526</v>
      </c>
      <c r="D29" s="929"/>
      <c r="E29" s="928">
        <v>1634</v>
      </c>
      <c r="F29" s="929"/>
    </row>
    <row r="30" spans="1:6" ht="27.75" customHeight="1">
      <c r="A30" s="669"/>
      <c r="B30" s="670"/>
      <c r="C30" s="939" t="s">
        <v>253</v>
      </c>
      <c r="D30" s="940"/>
      <c r="E30" s="940"/>
      <c r="F30" s="941"/>
    </row>
    <row r="31" spans="1:6">
      <c r="A31" s="90"/>
      <c r="B31" s="90"/>
      <c r="C31" s="930" t="s">
        <v>172</v>
      </c>
      <c r="D31" s="931"/>
      <c r="E31" s="930" t="s">
        <v>173</v>
      </c>
      <c r="F31" s="931"/>
    </row>
    <row r="32" spans="1:6">
      <c r="A32" s="2"/>
      <c r="B32" s="2"/>
      <c r="C32" s="924" t="s">
        <v>331</v>
      </c>
      <c r="D32" s="925"/>
      <c r="E32" s="942" t="s">
        <v>332</v>
      </c>
      <c r="F32" s="943"/>
    </row>
    <row r="33" spans="1:6">
      <c r="C33" s="924" t="s">
        <v>333</v>
      </c>
      <c r="D33" s="925"/>
      <c r="E33" s="932" t="s">
        <v>532</v>
      </c>
      <c r="F33" s="933"/>
    </row>
    <row r="34" spans="1:6">
      <c r="C34" s="924" t="s">
        <v>556</v>
      </c>
      <c r="D34" s="925"/>
      <c r="E34" s="932" t="s">
        <v>557</v>
      </c>
      <c r="F34" s="933"/>
    </row>
    <row r="35" spans="1:6">
      <c r="C35" s="924" t="s">
        <v>533</v>
      </c>
      <c r="D35" s="925"/>
      <c r="E35" s="932" t="s">
        <v>533</v>
      </c>
      <c r="F35" s="933"/>
    </row>
    <row r="36" spans="1:6">
      <c r="C36" s="924" t="s">
        <v>346</v>
      </c>
      <c r="D36" s="925"/>
      <c r="E36" s="932" t="s">
        <v>346</v>
      </c>
      <c r="F36" s="933"/>
    </row>
    <row r="37" spans="1:6">
      <c r="C37" s="924" t="s">
        <v>334</v>
      </c>
      <c r="D37" s="925"/>
      <c r="E37" s="932" t="s">
        <v>334</v>
      </c>
      <c r="F37" s="933"/>
    </row>
    <row r="38" spans="1:6">
      <c r="C38" s="924" t="s">
        <v>1038</v>
      </c>
      <c r="D38" s="925"/>
      <c r="E38" s="932" t="s">
        <v>1039</v>
      </c>
      <c r="F38" s="933"/>
    </row>
    <row r="39" spans="1:6">
      <c r="C39" s="924" t="s">
        <v>444</v>
      </c>
      <c r="D39" s="925"/>
      <c r="E39" s="932" t="s">
        <v>558</v>
      </c>
      <c r="F39" s="933"/>
    </row>
    <row r="40" spans="1:6">
      <c r="C40" s="922"/>
      <c r="D40" s="923"/>
      <c r="E40" s="922"/>
      <c r="F40" s="923"/>
    </row>
    <row r="41" spans="1:6">
      <c r="C41" s="177" t="s">
        <v>174</v>
      </c>
      <c r="D41" s="178" t="s">
        <v>168</v>
      </c>
      <c r="E41" s="161" t="s">
        <v>175</v>
      </c>
      <c r="F41" s="178" t="s">
        <v>168</v>
      </c>
    </row>
    <row r="42" spans="1:6">
      <c r="C42" s="152" t="s">
        <v>347</v>
      </c>
      <c r="D42" s="153">
        <v>11</v>
      </c>
      <c r="E42" s="676"/>
      <c r="F42" s="677"/>
    </row>
    <row r="43" spans="1:6" ht="16.5" thickBot="1">
      <c r="C43" s="154" t="s">
        <v>330</v>
      </c>
      <c r="D43" s="155" t="s">
        <v>169</v>
      </c>
      <c r="E43" s="154" t="s">
        <v>330</v>
      </c>
      <c r="F43" s="155" t="s">
        <v>169</v>
      </c>
    </row>
    <row r="44" spans="1:6">
      <c r="A44" s="216" t="s">
        <v>432</v>
      </c>
      <c r="B44" s="678" t="s">
        <v>1033</v>
      </c>
      <c r="C44" s="926" t="s">
        <v>207</v>
      </c>
      <c r="D44" s="927"/>
      <c r="E44" s="926" t="s">
        <v>207</v>
      </c>
      <c r="F44" s="927"/>
    </row>
    <row r="45" spans="1:6" ht="25.5">
      <c r="A45" s="672" t="s">
        <v>1034</v>
      </c>
      <c r="B45" s="673" t="s">
        <v>1035</v>
      </c>
      <c r="C45" s="920">
        <v>909</v>
      </c>
      <c r="D45" s="921"/>
      <c r="E45" s="920" t="s">
        <v>167</v>
      </c>
      <c r="F45" s="921"/>
    </row>
    <row r="46" spans="1:6" ht="25.5">
      <c r="A46" s="672" t="s">
        <v>1034</v>
      </c>
      <c r="B46" s="673" t="s">
        <v>1036</v>
      </c>
      <c r="C46" s="920" t="s">
        <v>167</v>
      </c>
      <c r="D46" s="921"/>
      <c r="E46" s="920">
        <v>1096</v>
      </c>
      <c r="F46" s="921"/>
    </row>
    <row r="47" spans="1:6" ht="26.25" thickBot="1">
      <c r="A47" s="679" t="s">
        <v>1037</v>
      </c>
      <c r="B47" s="675" t="s">
        <v>1036</v>
      </c>
      <c r="C47" s="934">
        <v>1009</v>
      </c>
      <c r="D47" s="935"/>
      <c r="E47" s="934">
        <v>1226</v>
      </c>
      <c r="F47" s="935"/>
    </row>
    <row r="48" spans="1:6" ht="16.5" thickBot="1"/>
    <row r="49" spans="1:6">
      <c r="A49" s="917" t="s">
        <v>176</v>
      </c>
      <c r="B49" s="918"/>
      <c r="C49" s="919"/>
      <c r="D49" s="917" t="s">
        <v>177</v>
      </c>
      <c r="E49" s="918"/>
      <c r="F49" s="919"/>
    </row>
    <row r="50" spans="1:6">
      <c r="A50" s="158" t="s">
        <v>178</v>
      </c>
      <c r="B50" s="159" t="s">
        <v>179</v>
      </c>
      <c r="C50" s="160" t="s">
        <v>180</v>
      </c>
      <c r="D50" s="158" t="s">
        <v>178</v>
      </c>
      <c r="E50" s="159" t="s">
        <v>181</v>
      </c>
      <c r="F50" s="160" t="s">
        <v>182</v>
      </c>
    </row>
    <row r="51" spans="1:6">
      <c r="A51" s="680" t="s">
        <v>183</v>
      </c>
      <c r="B51" s="289" t="s">
        <v>184</v>
      </c>
      <c r="C51" s="681" t="s">
        <v>5</v>
      </c>
      <c r="D51" s="680" t="s">
        <v>183</v>
      </c>
      <c r="E51" s="289" t="s">
        <v>5</v>
      </c>
      <c r="F51" s="681" t="s">
        <v>185</v>
      </c>
    </row>
    <row r="52" spans="1:6">
      <c r="A52" s="680" t="s">
        <v>186</v>
      </c>
      <c r="B52" s="289" t="s">
        <v>187</v>
      </c>
      <c r="C52" s="681" t="s">
        <v>188</v>
      </c>
      <c r="D52" s="680" t="s">
        <v>186</v>
      </c>
      <c r="E52" s="289" t="s">
        <v>189</v>
      </c>
      <c r="F52" s="681" t="s">
        <v>185</v>
      </c>
    </row>
    <row r="53" spans="1:6">
      <c r="A53" s="680" t="s">
        <v>190</v>
      </c>
      <c r="B53" s="289" t="s">
        <v>191</v>
      </c>
      <c r="C53" s="681" t="s">
        <v>6</v>
      </c>
      <c r="D53" s="680" t="s">
        <v>190</v>
      </c>
      <c r="E53" s="289" t="s">
        <v>192</v>
      </c>
      <c r="F53" s="681" t="s">
        <v>185</v>
      </c>
    </row>
    <row r="54" spans="1:6">
      <c r="A54" s="680" t="s">
        <v>193</v>
      </c>
      <c r="B54" s="289" t="s">
        <v>194</v>
      </c>
      <c r="C54" s="681" t="s">
        <v>6</v>
      </c>
      <c r="D54" s="680" t="s">
        <v>193</v>
      </c>
      <c r="E54" s="289" t="s">
        <v>195</v>
      </c>
      <c r="F54" s="681" t="s">
        <v>185</v>
      </c>
    </row>
    <row r="55" spans="1:6">
      <c r="A55" s="680" t="s">
        <v>196</v>
      </c>
      <c r="B55" s="289" t="s">
        <v>197</v>
      </c>
      <c r="C55" s="681" t="s">
        <v>189</v>
      </c>
      <c r="D55" s="680" t="s">
        <v>196</v>
      </c>
      <c r="E55" s="289" t="s">
        <v>198</v>
      </c>
      <c r="F55" s="681" t="s">
        <v>185</v>
      </c>
    </row>
    <row r="56" spans="1:6">
      <c r="A56" s="680" t="s">
        <v>199</v>
      </c>
      <c r="B56" s="289" t="s">
        <v>200</v>
      </c>
      <c r="C56" s="681" t="s">
        <v>189</v>
      </c>
      <c r="D56" s="680" t="s">
        <v>199</v>
      </c>
      <c r="E56" s="289" t="s">
        <v>201</v>
      </c>
      <c r="F56" s="681" t="s">
        <v>185</v>
      </c>
    </row>
    <row r="57" spans="1:6" ht="16.5" thickBot="1">
      <c r="A57" s="682" t="s">
        <v>1040</v>
      </c>
      <c r="B57" s="683" t="s">
        <v>202</v>
      </c>
      <c r="C57" s="684" t="s">
        <v>203</v>
      </c>
      <c r="D57" s="682" t="s">
        <v>1040</v>
      </c>
      <c r="E57" s="683" t="s">
        <v>204</v>
      </c>
      <c r="F57" s="684" t="s">
        <v>185</v>
      </c>
    </row>
    <row r="58" spans="1:6">
      <c r="A58" s="90" t="s">
        <v>205</v>
      </c>
      <c r="B58" s="90"/>
      <c r="C58" s="8"/>
      <c r="D58" s="10"/>
      <c r="E58" s="10"/>
      <c r="F58" s="10"/>
    </row>
  </sheetData>
  <mergeCells count="65">
    <mergeCell ref="C44:D44"/>
    <mergeCell ref="E44:F44"/>
    <mergeCell ref="C45:D45"/>
    <mergeCell ref="E45:F45"/>
    <mergeCell ref="E40:F40"/>
    <mergeCell ref="C12:D12"/>
    <mergeCell ref="E8:F8"/>
    <mergeCell ref="E19:F19"/>
    <mergeCell ref="C33:D33"/>
    <mergeCell ref="E33:F33"/>
    <mergeCell ref="C8:D8"/>
    <mergeCell ref="E27:F27"/>
    <mergeCell ref="E14:F14"/>
    <mergeCell ref="E13:F13"/>
    <mergeCell ref="E12:F12"/>
    <mergeCell ref="C11:D11"/>
    <mergeCell ref="C10:D10"/>
    <mergeCell ref="E11:F11"/>
    <mergeCell ref="E10:F10"/>
    <mergeCell ref="E47:F47"/>
    <mergeCell ref="C46:D46"/>
    <mergeCell ref="E46:F46"/>
    <mergeCell ref="C1:F1"/>
    <mergeCell ref="C2:F2"/>
    <mergeCell ref="C4:F5"/>
    <mergeCell ref="C30:F30"/>
    <mergeCell ref="C32:D32"/>
    <mergeCell ref="E32:F32"/>
    <mergeCell ref="C29:D29"/>
    <mergeCell ref="C9:F9"/>
    <mergeCell ref="C17:D17"/>
    <mergeCell ref="C16:D16"/>
    <mergeCell ref="C15:D15"/>
    <mergeCell ref="C14:D14"/>
    <mergeCell ref="C13:D13"/>
    <mergeCell ref="C39:D39"/>
    <mergeCell ref="C38:D38"/>
    <mergeCell ref="C37:D37"/>
    <mergeCell ref="C36:D36"/>
    <mergeCell ref="E37:F37"/>
    <mergeCell ref="E36:F36"/>
    <mergeCell ref="E39:F39"/>
    <mergeCell ref="C34:D34"/>
    <mergeCell ref="E16:F16"/>
    <mergeCell ref="C19:D19"/>
    <mergeCell ref="C18:D18"/>
    <mergeCell ref="E15:F15"/>
    <mergeCell ref="E18:F18"/>
    <mergeCell ref="E34:F34"/>
    <mergeCell ref="A49:C49"/>
    <mergeCell ref="D49:F49"/>
    <mergeCell ref="E28:F28"/>
    <mergeCell ref="C40:D40"/>
    <mergeCell ref="E17:F17"/>
    <mergeCell ref="C26:D26"/>
    <mergeCell ref="E29:F29"/>
    <mergeCell ref="C31:D31"/>
    <mergeCell ref="E31:F31"/>
    <mergeCell ref="C27:D27"/>
    <mergeCell ref="E26:F26"/>
    <mergeCell ref="C28:D28"/>
    <mergeCell ref="E38:F38"/>
    <mergeCell ref="E35:F35"/>
    <mergeCell ref="C47:D47"/>
    <mergeCell ref="C35:D35"/>
  </mergeCells>
  <printOptions horizontalCentered="1"/>
  <pageMargins left="0.7" right="0.65" top="0.75" bottom="0.75" header="0" footer="0.3"/>
  <pageSetup scale="5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0" tint="-0.34998626667073579"/>
    <pageSetUpPr fitToPage="1"/>
  </sheetPr>
  <dimension ref="A1:R66"/>
  <sheetViews>
    <sheetView showGridLines="0" zoomScaleNormal="100" workbookViewId="0">
      <selection activeCell="C1" sqref="A1:J63"/>
    </sheetView>
  </sheetViews>
  <sheetFormatPr defaultColWidth="9.140625" defaultRowHeight="15.75"/>
  <cols>
    <col min="1" max="4" width="9.140625" style="42"/>
    <col min="5" max="5" width="7.42578125" style="42" customWidth="1"/>
    <col min="6" max="6" width="12.42578125" style="42" customWidth="1"/>
    <col min="7" max="7" width="13.7109375" style="42" customWidth="1"/>
    <col min="8" max="8" width="11" style="42" customWidth="1"/>
    <col min="9" max="9" width="11.85546875" style="42" customWidth="1"/>
    <col min="10" max="10" width="12.85546875" style="42" customWidth="1"/>
    <col min="11" max="16384" width="9.140625" style="42"/>
  </cols>
  <sheetData>
    <row r="1" spans="1:18" ht="12" customHeight="1">
      <c r="B1" s="621"/>
      <c r="C1" s="621"/>
    </row>
    <row r="2" spans="1:18" ht="12" customHeight="1">
      <c r="B2" s="729"/>
      <c r="C2" s="729"/>
      <c r="K2" s="730"/>
    </row>
    <row r="3" spans="1:18" ht="24" customHeight="1">
      <c r="A3" s="731"/>
      <c r="B3" s="731"/>
      <c r="C3" s="881" t="s">
        <v>1124</v>
      </c>
      <c r="D3" s="881"/>
      <c r="E3" s="881"/>
      <c r="F3" s="881"/>
      <c r="G3" s="881"/>
      <c r="H3" s="881"/>
      <c r="I3" s="881"/>
      <c r="J3" s="881"/>
    </row>
    <row r="4" spans="1:18" ht="21" customHeight="1">
      <c r="A4" s="731"/>
      <c r="B4" s="731"/>
      <c r="C4" s="946" t="s">
        <v>1125</v>
      </c>
      <c r="D4" s="946"/>
      <c r="E4" s="946"/>
      <c r="F4" s="946"/>
      <c r="G4" s="946"/>
      <c r="H4" s="946"/>
      <c r="I4" s="946"/>
      <c r="J4" s="946"/>
    </row>
    <row r="5" spans="1:18" ht="12.75" customHeight="1">
      <c r="A5" s="731"/>
      <c r="B5" s="731"/>
      <c r="C5" s="947" t="s">
        <v>1126</v>
      </c>
      <c r="D5" s="947"/>
      <c r="E5" s="947"/>
      <c r="F5" s="947"/>
      <c r="G5" s="947"/>
      <c r="H5" s="947"/>
      <c r="I5" s="947"/>
      <c r="J5" s="947"/>
    </row>
    <row r="6" spans="1:18">
      <c r="A6" s="731"/>
      <c r="B6" s="731"/>
      <c r="C6" s="731"/>
    </row>
    <row r="7" spans="1:18" ht="26.25" customHeight="1">
      <c r="A7" s="731"/>
      <c r="B7" s="731"/>
      <c r="C7" s="731"/>
      <c r="D7" s="731"/>
      <c r="E7" s="731"/>
      <c r="F7" s="731"/>
      <c r="G7" s="731"/>
      <c r="H7" s="731"/>
      <c r="I7" s="731"/>
      <c r="J7" s="731"/>
    </row>
    <row r="8" spans="1:18" ht="12.75" customHeight="1">
      <c r="A8" s="474"/>
      <c r="B8" s="474"/>
      <c r="C8" s="474"/>
      <c r="D8" s="474"/>
      <c r="E8" s="474"/>
      <c r="F8" s="474"/>
      <c r="G8" s="474"/>
      <c r="H8" s="474"/>
      <c r="I8" s="474"/>
      <c r="J8" s="474"/>
    </row>
    <row r="9" spans="1:18">
      <c r="A9" s="948" t="s">
        <v>1127</v>
      </c>
      <c r="B9" s="949"/>
      <c r="C9" s="949"/>
      <c r="D9" s="949"/>
      <c r="E9" s="949"/>
      <c r="F9" s="949"/>
      <c r="G9" s="948" t="s">
        <v>1128</v>
      </c>
      <c r="H9" s="949"/>
      <c r="I9" s="949"/>
      <c r="J9" s="950"/>
    </row>
    <row r="10" spans="1:18" s="8" customFormat="1" ht="12.75">
      <c r="A10" s="951" t="s">
        <v>1129</v>
      </c>
      <c r="B10" s="952"/>
      <c r="C10" s="952"/>
      <c r="D10" s="952"/>
      <c r="E10" s="952"/>
      <c r="F10" s="952"/>
      <c r="G10" s="953" t="s">
        <v>1130</v>
      </c>
      <c r="H10" s="954"/>
      <c r="I10" s="954"/>
      <c r="J10" s="955"/>
      <c r="M10" s="956"/>
      <c r="N10" s="957"/>
      <c r="O10" s="957"/>
      <c r="P10" s="957"/>
    </row>
    <row r="11" spans="1:18" s="8" customFormat="1" ht="12.75">
      <c r="A11" s="958" t="s">
        <v>1131</v>
      </c>
      <c r="B11" s="959"/>
      <c r="C11" s="959"/>
      <c r="D11" s="959"/>
      <c r="E11" s="959"/>
      <c r="F11" s="959"/>
      <c r="G11" s="960" t="s">
        <v>1132</v>
      </c>
      <c r="H11" s="961"/>
      <c r="I11" s="961"/>
      <c r="J11" s="962"/>
    </row>
    <row r="12" spans="1:18" s="8" customFormat="1" ht="12.75">
      <c r="A12" s="958" t="s">
        <v>1133</v>
      </c>
      <c r="B12" s="959"/>
      <c r="C12" s="959"/>
      <c r="D12" s="959"/>
      <c r="E12" s="959"/>
      <c r="F12" s="959"/>
      <c r="G12" s="35" t="s">
        <v>1134</v>
      </c>
      <c r="J12" s="274"/>
      <c r="R12" s="736"/>
    </row>
    <row r="13" spans="1:18" s="8" customFormat="1" ht="12.75">
      <c r="A13" s="958" t="s">
        <v>1135</v>
      </c>
      <c r="B13" s="959"/>
      <c r="C13" s="959"/>
      <c r="D13" s="959"/>
      <c r="E13" s="959"/>
      <c r="F13" s="959"/>
      <c r="G13" s="963" t="s">
        <v>414</v>
      </c>
      <c r="H13" s="964"/>
      <c r="I13" s="964"/>
      <c r="J13" s="965"/>
    </row>
    <row r="14" spans="1:18" s="8" customFormat="1" ht="12.75">
      <c r="A14" s="966" t="s">
        <v>328</v>
      </c>
      <c r="B14" s="967"/>
      <c r="C14" s="967"/>
      <c r="D14" s="967"/>
      <c r="E14" s="967"/>
      <c r="F14" s="967"/>
      <c r="G14" s="94" t="s">
        <v>1136</v>
      </c>
      <c r="H14" s="93"/>
      <c r="I14" s="93"/>
      <c r="J14" s="96"/>
    </row>
    <row r="15" spans="1:18" s="8" customFormat="1" ht="12.75">
      <c r="A15" s="966" t="s">
        <v>1137</v>
      </c>
      <c r="B15" s="967"/>
      <c r="C15" s="967"/>
      <c r="D15" s="967"/>
      <c r="E15" s="967"/>
      <c r="F15" s="967"/>
      <c r="G15" s="94" t="s">
        <v>1138</v>
      </c>
      <c r="H15" s="93"/>
      <c r="I15" s="93"/>
      <c r="J15" s="96"/>
    </row>
    <row r="16" spans="1:18" s="8" customFormat="1" ht="12.75">
      <c r="A16" s="470" t="s">
        <v>1139</v>
      </c>
      <c r="B16" s="306"/>
      <c r="C16" s="306"/>
      <c r="D16" s="306"/>
      <c r="E16" s="306"/>
      <c r="F16" s="306"/>
      <c r="G16" s="94" t="s">
        <v>1140</v>
      </c>
      <c r="H16" s="93"/>
      <c r="I16" s="93"/>
      <c r="J16" s="96"/>
    </row>
    <row r="17" spans="1:10" s="8" customFormat="1" ht="12.75">
      <c r="A17" s="966" t="s">
        <v>329</v>
      </c>
      <c r="B17" s="967"/>
      <c r="C17" s="967"/>
      <c r="D17" s="967"/>
      <c r="E17" s="967"/>
      <c r="F17" s="967"/>
      <c r="G17" s="122" t="s">
        <v>1141</v>
      </c>
      <c r="I17" s="93"/>
      <c r="J17" s="96"/>
    </row>
    <row r="18" spans="1:10" s="8" customFormat="1" ht="12.75">
      <c r="A18" s="968" t="s">
        <v>331</v>
      </c>
      <c r="B18" s="969"/>
      <c r="C18" s="969"/>
      <c r="D18" s="969"/>
      <c r="E18" s="969"/>
      <c r="F18" s="969"/>
      <c r="G18" s="735" t="s">
        <v>1142</v>
      </c>
      <c r="H18" s="737"/>
      <c r="I18" s="737"/>
      <c r="J18" s="738"/>
    </row>
    <row r="19" spans="1:10" s="8" customFormat="1" ht="12.75">
      <c r="A19" s="966" t="s">
        <v>1143</v>
      </c>
      <c r="B19" s="967"/>
      <c r="C19" s="967"/>
      <c r="D19" s="967"/>
      <c r="E19" s="967"/>
      <c r="F19" s="967"/>
      <c r="G19" s="35" t="s">
        <v>1144</v>
      </c>
      <c r="H19" s="93"/>
      <c r="I19" s="93"/>
      <c r="J19" s="96"/>
    </row>
    <row r="20" spans="1:10" s="8" customFormat="1" ht="12.75">
      <c r="A20" s="966" t="s">
        <v>1145</v>
      </c>
      <c r="B20" s="967"/>
      <c r="C20" s="967"/>
      <c r="D20" s="967"/>
      <c r="E20" s="967"/>
      <c r="F20" s="967"/>
      <c r="G20" s="94" t="s">
        <v>1146</v>
      </c>
      <c r="H20" s="93"/>
      <c r="I20" s="93"/>
      <c r="J20" s="96"/>
    </row>
    <row r="21" spans="1:10" s="8" customFormat="1" ht="12.75">
      <c r="A21" s="966" t="s">
        <v>1146</v>
      </c>
      <c r="B21" s="967"/>
      <c r="C21" s="967"/>
      <c r="D21" s="967"/>
      <c r="E21" s="967"/>
      <c r="F21" s="967"/>
      <c r="G21" s="102" t="s">
        <v>1147</v>
      </c>
      <c r="H21" s="93"/>
      <c r="I21" s="93"/>
      <c r="J21" s="96"/>
    </row>
    <row r="22" spans="1:10" s="8" customFormat="1" ht="12.75">
      <c r="A22" s="966" t="s">
        <v>1147</v>
      </c>
      <c r="B22" s="967"/>
      <c r="C22" s="967"/>
      <c r="D22" s="967"/>
      <c r="E22" s="967"/>
      <c r="F22" s="967"/>
      <c r="G22" s="102" t="s">
        <v>1148</v>
      </c>
      <c r="H22" s="93"/>
      <c r="I22" s="93"/>
      <c r="J22" s="96"/>
    </row>
    <row r="23" spans="1:10" s="8" customFormat="1" ht="12.75">
      <c r="A23" s="102" t="s">
        <v>1149</v>
      </c>
      <c r="G23" s="102" t="s">
        <v>1150</v>
      </c>
      <c r="J23" s="274"/>
    </row>
    <row r="24" spans="1:10" s="8" customFormat="1" ht="12.75">
      <c r="A24" s="966" t="s">
        <v>1151</v>
      </c>
      <c r="B24" s="967"/>
      <c r="C24" s="967"/>
      <c r="D24" s="967"/>
      <c r="E24" s="967"/>
      <c r="F24" s="972"/>
      <c r="G24" s="102" t="s">
        <v>1152</v>
      </c>
      <c r="J24" s="274"/>
    </row>
    <row r="25" spans="1:10" s="8" customFormat="1" ht="12.75">
      <c r="A25" s="739"/>
      <c r="B25" s="89"/>
      <c r="C25" s="89"/>
      <c r="D25" s="89"/>
      <c r="E25" s="89"/>
      <c r="F25" s="740"/>
      <c r="G25" s="122" t="s">
        <v>1151</v>
      </c>
      <c r="H25" s="98"/>
      <c r="I25" s="98"/>
      <c r="J25" s="97"/>
    </row>
    <row r="26" spans="1:10" s="8" customFormat="1" ht="12.75">
      <c r="A26" s="306"/>
      <c r="B26" s="306"/>
      <c r="C26" s="306"/>
      <c r="D26" s="306"/>
      <c r="E26" s="306"/>
      <c r="F26" s="306"/>
      <c r="H26" s="93"/>
      <c r="I26" s="93"/>
      <c r="J26" s="93"/>
    </row>
    <row r="27" spans="1:10">
      <c r="A27" s="741"/>
      <c r="B27" s="741"/>
      <c r="C27" s="741"/>
      <c r="D27" s="741"/>
      <c r="E27" s="741"/>
      <c r="F27" s="741"/>
      <c r="G27" s="741"/>
      <c r="H27" s="732" t="s">
        <v>1153</v>
      </c>
      <c r="I27" s="742" t="s">
        <v>1154</v>
      </c>
      <c r="J27" s="93"/>
    </row>
    <row r="28" spans="1:10">
      <c r="A28" s="185" t="s">
        <v>1155</v>
      </c>
      <c r="B28" s="186"/>
      <c r="C28" s="186"/>
      <c r="D28" s="186"/>
      <c r="E28" s="179"/>
      <c r="F28" s="179"/>
      <c r="G28" s="179"/>
      <c r="H28" s="732" t="s">
        <v>206</v>
      </c>
      <c r="I28" s="742" t="s">
        <v>206</v>
      </c>
    </row>
    <row r="29" spans="1:10">
      <c r="A29" s="743" t="s">
        <v>1156</v>
      </c>
      <c r="B29" s="471"/>
      <c r="C29" s="471"/>
      <c r="D29" s="471"/>
      <c r="E29" s="471"/>
      <c r="F29" s="471"/>
      <c r="G29" s="471"/>
      <c r="H29" s="744">
        <v>1645</v>
      </c>
      <c r="I29" s="745"/>
    </row>
    <row r="30" spans="1:10">
      <c r="A30" s="457" t="s">
        <v>1157</v>
      </c>
      <c r="B30" s="458"/>
      <c r="C30" s="458"/>
      <c r="D30" s="458"/>
      <c r="E30" s="458"/>
      <c r="F30" s="458"/>
      <c r="G30" s="458"/>
      <c r="H30" s="746">
        <v>1136</v>
      </c>
      <c r="I30" s="747"/>
    </row>
    <row r="31" spans="1:10">
      <c r="A31" s="457" t="s">
        <v>1158</v>
      </c>
      <c r="B31" s="458"/>
      <c r="C31" s="458"/>
      <c r="D31" s="458"/>
      <c r="E31" s="458"/>
      <c r="F31" s="458"/>
      <c r="G31" s="458"/>
      <c r="H31" s="746"/>
      <c r="I31" s="747">
        <v>1918</v>
      </c>
    </row>
    <row r="32" spans="1:10">
      <c r="A32" s="95" t="s">
        <v>1159</v>
      </c>
      <c r="B32" s="98"/>
      <c r="C32" s="98"/>
      <c r="D32" s="98"/>
      <c r="E32" s="98"/>
      <c r="F32" s="98"/>
      <c r="G32" s="97"/>
      <c r="H32" s="748"/>
      <c r="I32" s="749">
        <v>1370</v>
      </c>
    </row>
    <row r="33" spans="1:10">
      <c r="A33" s="471"/>
      <c r="B33" s="471"/>
      <c r="C33" s="471"/>
      <c r="D33" s="471"/>
      <c r="E33" s="471"/>
      <c r="F33" s="471"/>
      <c r="G33" s="471"/>
      <c r="H33" s="750"/>
      <c r="I33" s="750"/>
    </row>
    <row r="34" spans="1:10">
      <c r="A34" s="444"/>
      <c r="B34" s="444"/>
      <c r="C34" s="444"/>
      <c r="D34" s="444"/>
      <c r="E34" s="444"/>
      <c r="F34" s="444"/>
      <c r="G34" s="444"/>
      <c r="H34" s="732" t="s">
        <v>1153</v>
      </c>
      <c r="I34" s="742" t="s">
        <v>1154</v>
      </c>
      <c r="J34" s="17"/>
    </row>
    <row r="35" spans="1:10">
      <c r="A35" s="247" t="s">
        <v>1160</v>
      </c>
      <c r="B35" s="248"/>
      <c r="C35" s="248"/>
      <c r="D35" s="248"/>
      <c r="E35" s="239"/>
      <c r="F35" s="239"/>
      <c r="G35" s="239"/>
      <c r="H35" s="742" t="s">
        <v>206</v>
      </c>
      <c r="I35" s="742" t="s">
        <v>206</v>
      </c>
    </row>
    <row r="36" spans="1:10" s="8" customFormat="1">
      <c r="A36" s="743" t="s">
        <v>1161</v>
      </c>
      <c r="B36" s="471"/>
      <c r="C36" s="471"/>
      <c r="D36" s="471"/>
      <c r="E36" s="471"/>
      <c r="F36" s="471"/>
      <c r="G36" s="471"/>
      <c r="H36" s="745">
        <v>1908</v>
      </c>
      <c r="I36" s="745"/>
      <c r="J36" s="42"/>
    </row>
    <row r="37" spans="1:10" s="8" customFormat="1" ht="12.75">
      <c r="A37" s="457" t="s">
        <v>1162</v>
      </c>
      <c r="B37" s="458"/>
      <c r="C37" s="458"/>
      <c r="D37" s="458"/>
      <c r="E37" s="458"/>
      <c r="F37" s="458"/>
      <c r="G37" s="458"/>
      <c r="H37" s="747">
        <v>1261</v>
      </c>
      <c r="I37" s="747"/>
    </row>
    <row r="38" spans="1:10" s="8" customFormat="1" ht="12.75">
      <c r="A38" s="457" t="s">
        <v>1163</v>
      </c>
      <c r="B38" s="458"/>
      <c r="C38" s="458"/>
      <c r="D38" s="458"/>
      <c r="E38" s="458"/>
      <c r="F38" s="458"/>
      <c r="G38" s="458"/>
      <c r="H38" s="747"/>
      <c r="I38" s="747">
        <v>2043</v>
      </c>
    </row>
    <row r="39" spans="1:10" s="8" customFormat="1" ht="12.75">
      <c r="A39" s="443" t="s">
        <v>1164</v>
      </c>
      <c r="B39" s="444"/>
      <c r="C39" s="444"/>
      <c r="D39" s="444"/>
      <c r="E39" s="444"/>
      <c r="F39" s="444"/>
      <c r="G39" s="444"/>
      <c r="H39" s="749"/>
      <c r="I39" s="749">
        <v>1533</v>
      </c>
    </row>
    <row r="40" spans="1:10" s="8" customFormat="1" ht="12.75">
      <c r="A40" s="458"/>
      <c r="B40" s="458"/>
      <c r="C40" s="458"/>
      <c r="D40" s="458"/>
      <c r="E40" s="458"/>
      <c r="F40" s="458"/>
      <c r="G40" s="458"/>
      <c r="H40" s="751"/>
      <c r="I40" s="751"/>
    </row>
    <row r="41" spans="1:10" s="8" customFormat="1" ht="19.5">
      <c r="A41" s="752" t="s">
        <v>1079</v>
      </c>
      <c r="B41" s="753"/>
      <c r="C41" s="753"/>
      <c r="D41" s="753"/>
      <c r="E41" s="753"/>
      <c r="F41" s="753"/>
      <c r="G41" s="753"/>
      <c r="H41" s="753"/>
      <c r="I41" s="754"/>
      <c r="J41" s="751"/>
    </row>
    <row r="42" spans="1:10" s="8" customFormat="1" ht="25.5">
      <c r="A42" s="162" t="s">
        <v>13</v>
      </c>
      <c r="B42" s="163" t="s">
        <v>102</v>
      </c>
      <c r="C42" s="163"/>
      <c r="D42" s="163"/>
      <c r="E42" s="163"/>
      <c r="F42" s="755"/>
      <c r="G42" s="756" t="s">
        <v>1165</v>
      </c>
      <c r="H42" s="756" t="s">
        <v>1166</v>
      </c>
      <c r="I42" s="450"/>
      <c r="J42" s="751"/>
    </row>
    <row r="43" spans="1:10" s="8" customFormat="1" ht="13.5">
      <c r="A43" s="58" t="s">
        <v>991</v>
      </c>
      <c r="B43" s="59" t="s">
        <v>1167</v>
      </c>
      <c r="C43" s="59"/>
      <c r="D43" s="59"/>
      <c r="E43" s="59"/>
      <c r="F43" s="59"/>
      <c r="G43" s="468">
        <v>25</v>
      </c>
      <c r="H43" s="468">
        <v>25</v>
      </c>
      <c r="I43" s="659"/>
      <c r="J43" s="751"/>
    </row>
    <row r="44" spans="1:10" s="8" customFormat="1" ht="13.5">
      <c r="A44" s="58" t="s">
        <v>80</v>
      </c>
      <c r="B44" s="59" t="s">
        <v>1168</v>
      </c>
      <c r="C44" s="59"/>
      <c r="D44" s="59"/>
      <c r="E44" s="59"/>
      <c r="F44" s="59"/>
      <c r="G44" s="468">
        <v>34</v>
      </c>
      <c r="H44" s="468">
        <v>36</v>
      </c>
      <c r="I44" s="659"/>
      <c r="J44" s="751"/>
    </row>
    <row r="45" spans="1:10" s="8" customFormat="1" ht="13.5">
      <c r="A45" s="58" t="s">
        <v>82</v>
      </c>
      <c r="B45" s="59" t="s">
        <v>1169</v>
      </c>
      <c r="C45" s="59"/>
      <c r="D45" s="59"/>
      <c r="E45" s="59"/>
      <c r="F45" s="59"/>
      <c r="G45" s="468">
        <v>66</v>
      </c>
      <c r="H45" s="468">
        <v>70</v>
      </c>
      <c r="I45" s="659"/>
      <c r="J45" s="751"/>
    </row>
    <row r="46" spans="1:10" s="8" customFormat="1" ht="13.5">
      <c r="A46" s="58" t="s">
        <v>84</v>
      </c>
      <c r="B46" s="59" t="s">
        <v>1170</v>
      </c>
      <c r="C46" s="59"/>
      <c r="D46" s="59"/>
      <c r="E46" s="59"/>
      <c r="F46" s="59"/>
      <c r="G46" s="468">
        <v>48</v>
      </c>
      <c r="H46" s="468">
        <v>50</v>
      </c>
      <c r="I46" s="659"/>
      <c r="J46" s="751"/>
    </row>
    <row r="47" spans="1:10" s="8" customFormat="1" ht="13.5">
      <c r="A47" s="61" t="s">
        <v>86</v>
      </c>
      <c r="B47" s="62" t="s">
        <v>1171</v>
      </c>
      <c r="C47" s="62"/>
      <c r="D47" s="62"/>
      <c r="E47" s="62"/>
      <c r="F47" s="62"/>
      <c r="G47" s="757">
        <v>49</v>
      </c>
      <c r="H47" s="757">
        <v>55</v>
      </c>
      <c r="I47" s="661"/>
      <c r="J47" s="751"/>
    </row>
    <row r="48" spans="1:10" s="8" customFormat="1" ht="12.75">
      <c r="A48" s="90"/>
      <c r="B48" s="39"/>
      <c r="C48" s="148"/>
      <c r="D48" s="39"/>
      <c r="E48" s="39"/>
      <c r="F48" s="460"/>
      <c r="G48" s="758"/>
      <c r="H48" s="758"/>
      <c r="I48" s="759"/>
      <c r="J48" s="751"/>
    </row>
    <row r="49" spans="1:10">
      <c r="A49" s="760" t="s">
        <v>1172</v>
      </c>
      <c r="B49" s="758"/>
      <c r="C49" s="758"/>
      <c r="D49" s="758"/>
      <c r="E49" s="761"/>
      <c r="F49" s="758"/>
      <c r="G49" s="733"/>
      <c r="H49" s="733"/>
      <c r="I49" s="734"/>
      <c r="J49" s="93"/>
    </row>
    <row r="50" spans="1:10">
      <c r="A50" s="948" t="s">
        <v>1173</v>
      </c>
      <c r="B50" s="949"/>
      <c r="C50" s="949"/>
      <c r="D50" s="949"/>
      <c r="E50" s="742"/>
      <c r="F50" s="948" t="s">
        <v>1174</v>
      </c>
      <c r="G50" s="949"/>
      <c r="H50" s="949"/>
      <c r="I50" s="950"/>
      <c r="J50" s="17"/>
    </row>
    <row r="51" spans="1:10" s="8" customFormat="1" ht="14.65" customHeight="1">
      <c r="A51" s="970" t="s">
        <v>1175</v>
      </c>
      <c r="B51" s="971"/>
      <c r="C51" s="970" t="s">
        <v>1176</v>
      </c>
      <c r="D51" s="970"/>
      <c r="E51" s="762"/>
      <c r="F51" s="948" t="s">
        <v>1177</v>
      </c>
      <c r="G51" s="950"/>
      <c r="H51" s="948" t="s">
        <v>1178</v>
      </c>
      <c r="I51" s="950"/>
      <c r="J51" s="17"/>
    </row>
    <row r="52" spans="1:10" s="8" customFormat="1" ht="12.75">
      <c r="A52" s="763" t="s">
        <v>1179</v>
      </c>
      <c r="B52" s="764" t="s">
        <v>184</v>
      </c>
      <c r="C52" s="763" t="s">
        <v>1179</v>
      </c>
      <c r="D52" s="738" t="s">
        <v>5</v>
      </c>
      <c r="E52" s="765"/>
      <c r="F52" s="763" t="s">
        <v>1179</v>
      </c>
      <c r="G52" s="764" t="s">
        <v>5</v>
      </c>
      <c r="H52" s="763" t="s">
        <v>1179</v>
      </c>
      <c r="I52" s="766" t="s">
        <v>185</v>
      </c>
      <c r="J52" s="93"/>
    </row>
    <row r="53" spans="1:10" s="8" customFormat="1" ht="12.75">
      <c r="A53" s="767" t="s">
        <v>1180</v>
      </c>
      <c r="B53" s="768" t="s">
        <v>187</v>
      </c>
      <c r="C53" s="767" t="s">
        <v>1180</v>
      </c>
      <c r="D53" s="96" t="s">
        <v>188</v>
      </c>
      <c r="E53" s="765"/>
      <c r="F53" s="767" t="s">
        <v>1180</v>
      </c>
      <c r="G53" s="768" t="s">
        <v>189</v>
      </c>
      <c r="H53" s="767" t="s">
        <v>1180</v>
      </c>
      <c r="I53" s="769" t="s">
        <v>185</v>
      </c>
      <c r="J53" s="93"/>
    </row>
    <row r="54" spans="1:10" s="8" customFormat="1" ht="12.75">
      <c r="A54" s="767" t="s">
        <v>1181</v>
      </c>
      <c r="B54" s="768" t="s">
        <v>191</v>
      </c>
      <c r="C54" s="767" t="s">
        <v>1181</v>
      </c>
      <c r="D54" s="769" t="s">
        <v>6</v>
      </c>
      <c r="E54" s="765"/>
      <c r="F54" s="767" t="s">
        <v>1181</v>
      </c>
      <c r="G54" s="768" t="s">
        <v>192</v>
      </c>
      <c r="H54" s="767" t="s">
        <v>1181</v>
      </c>
      <c r="I54" s="769" t="s">
        <v>185</v>
      </c>
      <c r="J54" s="458"/>
    </row>
    <row r="55" spans="1:10" s="8" customFormat="1" ht="12.75">
      <c r="A55" s="767" t="s">
        <v>1182</v>
      </c>
      <c r="B55" s="769" t="s">
        <v>194</v>
      </c>
      <c r="C55" s="767" t="s">
        <v>1182</v>
      </c>
      <c r="D55" s="769" t="s">
        <v>6</v>
      </c>
      <c r="E55" s="770"/>
      <c r="F55" s="767" t="s">
        <v>1182</v>
      </c>
      <c r="G55" s="769" t="s">
        <v>195</v>
      </c>
      <c r="H55" s="767" t="s">
        <v>1182</v>
      </c>
      <c r="I55" s="769" t="s">
        <v>185</v>
      </c>
      <c r="J55" s="458"/>
    </row>
    <row r="56" spans="1:10" s="8" customFormat="1" ht="12.75">
      <c r="A56" s="767" t="s">
        <v>1183</v>
      </c>
      <c r="B56" s="769" t="s">
        <v>197</v>
      </c>
      <c r="C56" s="767" t="s">
        <v>1183</v>
      </c>
      <c r="D56" s="96" t="s">
        <v>189</v>
      </c>
      <c r="E56" s="770"/>
      <c r="F56" s="767" t="s">
        <v>1183</v>
      </c>
      <c r="G56" s="769" t="s">
        <v>198</v>
      </c>
      <c r="H56" s="767" t="s">
        <v>1183</v>
      </c>
      <c r="I56" s="769" t="s">
        <v>185</v>
      </c>
      <c r="J56" s="93"/>
    </row>
    <row r="57" spans="1:10" s="8" customFormat="1" ht="12.75">
      <c r="A57" s="771" t="s">
        <v>1184</v>
      </c>
      <c r="B57" s="772" t="s">
        <v>200</v>
      </c>
      <c r="C57" s="771" t="s">
        <v>1184</v>
      </c>
      <c r="D57" s="97" t="s">
        <v>189</v>
      </c>
      <c r="E57" s="773"/>
      <c r="F57" s="771" t="s">
        <v>1184</v>
      </c>
      <c r="G57" s="772" t="s">
        <v>201</v>
      </c>
      <c r="H57" s="771" t="s">
        <v>1184</v>
      </c>
      <c r="I57" s="772" t="s">
        <v>185</v>
      </c>
      <c r="J57" s="93"/>
    </row>
    <row r="58" spans="1:10" s="8" customFormat="1" ht="12.75">
      <c r="A58" s="774"/>
      <c r="B58" s="775"/>
      <c r="C58" s="458"/>
      <c r="D58" s="775"/>
      <c r="E58" s="93"/>
      <c r="F58" s="775"/>
      <c r="G58" s="775"/>
      <c r="H58" s="458"/>
      <c r="I58" s="775"/>
      <c r="J58" s="776"/>
    </row>
    <row r="59" spans="1:10" s="8" customFormat="1" ht="12.75">
      <c r="A59" s="106" t="s">
        <v>1185</v>
      </c>
      <c r="B59" s="93"/>
      <c r="C59" s="93"/>
      <c r="D59" s="93"/>
      <c r="E59" s="93"/>
      <c r="F59" s="93"/>
      <c r="G59" s="93"/>
      <c r="H59" s="93"/>
      <c r="I59" s="776"/>
      <c r="J59" s="458"/>
    </row>
    <row r="60" spans="1:10" s="8" customFormat="1" ht="12.75">
      <c r="A60" s="93" t="s">
        <v>1186</v>
      </c>
      <c r="B60" s="106"/>
      <c r="C60" s="106"/>
      <c r="D60" s="106"/>
      <c r="E60" s="106"/>
      <c r="F60" s="106"/>
      <c r="G60" s="106"/>
      <c r="H60" s="106"/>
      <c r="I60" s="106"/>
      <c r="J60" s="776"/>
    </row>
    <row r="61" spans="1:10" s="8" customFormat="1" ht="12.75">
      <c r="A61" s="93" t="s">
        <v>1187</v>
      </c>
      <c r="B61" s="93"/>
      <c r="C61" s="93"/>
      <c r="D61" s="93"/>
      <c r="E61" s="93"/>
      <c r="F61" s="93"/>
      <c r="G61" s="93"/>
      <c r="H61" s="93"/>
      <c r="I61" s="93"/>
      <c r="J61" s="106"/>
    </row>
    <row r="62" spans="1:10">
      <c r="A62" s="8" t="s">
        <v>1188</v>
      </c>
      <c r="B62" s="17"/>
      <c r="C62" s="17"/>
      <c r="D62" s="17"/>
      <c r="E62" s="17"/>
      <c r="F62" s="17"/>
      <c r="G62" s="17"/>
      <c r="H62" s="17"/>
      <c r="I62" s="17"/>
      <c r="J62" s="8"/>
    </row>
    <row r="63" spans="1:10">
      <c r="A63" s="8" t="s">
        <v>1189</v>
      </c>
      <c r="B63" s="2"/>
      <c r="C63" s="2"/>
      <c r="D63" s="2"/>
      <c r="E63" s="2"/>
      <c r="F63" s="2"/>
      <c r="G63" s="2"/>
      <c r="H63" s="2"/>
      <c r="I63" s="2"/>
      <c r="J63" s="17"/>
    </row>
    <row r="64" spans="1:10">
      <c r="B64" s="2"/>
      <c r="C64" s="2"/>
      <c r="D64" s="2"/>
      <c r="E64" s="2"/>
      <c r="F64" s="2"/>
      <c r="G64" s="2"/>
      <c r="H64" s="2"/>
      <c r="I64" s="2"/>
      <c r="J64" s="2"/>
    </row>
    <row r="65" spans="2:10">
      <c r="B65" s="2"/>
      <c r="C65" s="2"/>
      <c r="D65" s="2"/>
      <c r="E65" s="2"/>
      <c r="F65" s="2"/>
      <c r="G65" s="2"/>
      <c r="H65" s="2"/>
      <c r="I65" s="2"/>
      <c r="J65" s="2"/>
    </row>
    <row r="66" spans="2:10">
      <c r="J66" s="2"/>
    </row>
  </sheetData>
  <mergeCells count="28">
    <mergeCell ref="H51:I51"/>
    <mergeCell ref="A20:F20"/>
    <mergeCell ref="A21:F21"/>
    <mergeCell ref="A22:F22"/>
    <mergeCell ref="A24:F24"/>
    <mergeCell ref="A50:D50"/>
    <mergeCell ref="F50:I50"/>
    <mergeCell ref="A17:F17"/>
    <mergeCell ref="A18:F18"/>
    <mergeCell ref="A19:F19"/>
    <mergeCell ref="A51:B51"/>
    <mergeCell ref="C51:D51"/>
    <mergeCell ref="F51:G51"/>
    <mergeCell ref="A12:F12"/>
    <mergeCell ref="A13:F13"/>
    <mergeCell ref="G13:J13"/>
    <mergeCell ref="A14:F14"/>
    <mergeCell ref="A15:F15"/>
    <mergeCell ref="A10:F10"/>
    <mergeCell ref="G10:J10"/>
    <mergeCell ref="M10:P10"/>
    <mergeCell ref="A11:F11"/>
    <mergeCell ref="G11:J11"/>
    <mergeCell ref="C3:J3"/>
    <mergeCell ref="C4:J4"/>
    <mergeCell ref="C5:J5"/>
    <mergeCell ref="A9:F9"/>
    <mergeCell ref="G9:J9"/>
  </mergeCells>
  <printOptions horizontalCentered="1"/>
  <pageMargins left="0.7" right="0.65" top="0.75" bottom="0.75" header="0" footer="0.3"/>
  <pageSetup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A1:G70"/>
  <sheetViews>
    <sheetView showGridLines="0" zoomScale="90" zoomScaleNormal="90" workbookViewId="0">
      <selection sqref="A1:G67"/>
    </sheetView>
  </sheetViews>
  <sheetFormatPr defaultColWidth="8.85546875" defaultRowHeight="15.75"/>
  <cols>
    <col min="1" max="1" width="16.140625" style="42" customWidth="1"/>
    <col min="2" max="2" width="39" style="42" customWidth="1"/>
    <col min="3" max="3" width="8.42578125" style="42" customWidth="1"/>
    <col min="4" max="4" width="7.5703125" style="42" customWidth="1"/>
    <col min="5" max="5" width="11.42578125" style="42" customWidth="1"/>
    <col min="6" max="6" width="13.7109375" style="42" customWidth="1"/>
    <col min="7" max="7" width="8.42578125" style="42" customWidth="1"/>
    <col min="8" max="16384" width="8.85546875" style="42"/>
  </cols>
  <sheetData>
    <row r="1" spans="1:7" ht="30">
      <c r="A1" s="881" t="s">
        <v>1041</v>
      </c>
      <c r="B1" s="881"/>
      <c r="C1" s="881"/>
      <c r="D1" s="881"/>
      <c r="E1" s="881"/>
      <c r="F1" s="881"/>
      <c r="G1" s="881"/>
    </row>
    <row r="2" spans="1:7">
      <c r="A2" s="974" t="s">
        <v>210</v>
      </c>
      <c r="B2" s="974"/>
      <c r="C2" s="974"/>
      <c r="D2" s="974"/>
      <c r="E2" s="974"/>
      <c r="F2" s="974"/>
      <c r="G2" s="974"/>
    </row>
    <row r="3" spans="1:7">
      <c r="A3" s="474"/>
      <c r="B3" s="474"/>
      <c r="C3" s="474"/>
      <c r="D3" s="474"/>
      <c r="E3" s="474"/>
      <c r="F3" s="474"/>
      <c r="G3" s="474"/>
    </row>
    <row r="4" spans="1:7" ht="19.5">
      <c r="A4" s="614" t="s">
        <v>255</v>
      </c>
      <c r="B4" s="616"/>
      <c r="C4" s="616"/>
      <c r="D4" s="616"/>
      <c r="E4" s="616"/>
      <c r="F4" s="616"/>
      <c r="G4" s="618"/>
    </row>
    <row r="5" spans="1:7">
      <c r="A5" s="182" t="s">
        <v>13</v>
      </c>
      <c r="B5" s="183" t="s">
        <v>157</v>
      </c>
      <c r="C5" s="180"/>
      <c r="D5" s="180"/>
      <c r="E5" s="180"/>
      <c r="F5" s="179"/>
      <c r="G5" s="184" t="s">
        <v>207</v>
      </c>
    </row>
    <row r="6" spans="1:7" s="8" customFormat="1" ht="12.75">
      <c r="A6" s="103" t="s">
        <v>1042</v>
      </c>
      <c r="B6" s="50" t="s">
        <v>1043</v>
      </c>
      <c r="C6" s="471"/>
      <c r="D6" s="471"/>
      <c r="E6" s="104"/>
      <c r="F6" s="104"/>
      <c r="G6" s="685">
        <v>1196</v>
      </c>
    </row>
    <row r="7" spans="1:7" s="8" customFormat="1" ht="12.75">
      <c r="A7" s="94" t="s">
        <v>1044</v>
      </c>
      <c r="B7" s="90" t="s">
        <v>1045</v>
      </c>
      <c r="C7" s="458"/>
      <c r="D7" s="458"/>
      <c r="E7" s="43"/>
      <c r="F7" s="43"/>
      <c r="G7" s="99">
        <v>1232</v>
      </c>
    </row>
    <row r="8" spans="1:7" s="8" customFormat="1" ht="12.75">
      <c r="A8" s="94"/>
      <c r="B8" s="458"/>
      <c r="C8" s="458"/>
      <c r="D8" s="458"/>
      <c r="E8" s="43"/>
      <c r="F8" s="43"/>
      <c r="G8" s="99"/>
    </row>
    <row r="9" spans="1:7" s="8" customFormat="1" ht="12.75">
      <c r="A9" s="105" t="s">
        <v>407</v>
      </c>
      <c r="B9" s="43"/>
      <c r="C9" s="43"/>
      <c r="D9" s="43"/>
      <c r="E9" s="43"/>
      <c r="F9" s="43"/>
      <c r="G9" s="96"/>
    </row>
    <row r="10" spans="1:7" s="8" customFormat="1" ht="12.75">
      <c r="A10" s="94" t="s">
        <v>304</v>
      </c>
      <c r="B10" s="106"/>
      <c r="C10" s="93"/>
      <c r="D10" s="473"/>
      <c r="E10" s="93" t="s">
        <v>364</v>
      </c>
      <c r="F10" s="473"/>
      <c r="G10" s="107"/>
    </row>
    <row r="11" spans="1:7" s="8" customFormat="1" ht="12.75">
      <c r="A11" s="94" t="s">
        <v>487</v>
      </c>
      <c r="B11" s="106"/>
      <c r="C11" s="93"/>
      <c r="D11" s="473"/>
      <c r="E11" s="458" t="s">
        <v>365</v>
      </c>
      <c r="F11" s="473"/>
      <c r="G11" s="107"/>
    </row>
    <row r="12" spans="1:7" s="8" customFormat="1" ht="12.75">
      <c r="A12" s="94" t="s">
        <v>360</v>
      </c>
      <c r="B12" s="106"/>
      <c r="C12" s="93"/>
      <c r="D12" s="93"/>
      <c r="E12" s="458" t="s">
        <v>366</v>
      </c>
      <c r="F12" s="108"/>
      <c r="G12" s="107"/>
    </row>
    <row r="13" spans="1:7" s="8" customFormat="1" ht="12.75">
      <c r="A13" s="94" t="s">
        <v>403</v>
      </c>
      <c r="B13" s="106"/>
      <c r="C13" s="93"/>
      <c r="D13" s="93"/>
      <c r="E13" s="458" t="s">
        <v>362</v>
      </c>
      <c r="F13" s="108"/>
      <c r="G13" s="107"/>
    </row>
    <row r="14" spans="1:7" s="8" customFormat="1" ht="12.75">
      <c r="A14" s="95" t="s">
        <v>361</v>
      </c>
      <c r="B14" s="98"/>
      <c r="C14" s="98"/>
      <c r="D14" s="98"/>
      <c r="E14" s="444" t="s">
        <v>404</v>
      </c>
      <c r="F14" s="98"/>
      <c r="G14" s="109"/>
    </row>
    <row r="15" spans="1:7" s="8" customFormat="1" ht="19.5">
      <c r="A15" s="614" t="s">
        <v>1046</v>
      </c>
      <c r="B15" s="616"/>
      <c r="C15" s="616"/>
      <c r="D15" s="616"/>
      <c r="E15" s="616"/>
      <c r="F15" s="616"/>
      <c r="G15" s="618"/>
    </row>
    <row r="16" spans="1:7" s="8" customFormat="1" ht="12.75">
      <c r="A16" s="185" t="s">
        <v>13</v>
      </c>
      <c r="B16" s="186" t="s">
        <v>157</v>
      </c>
      <c r="C16" s="179"/>
      <c r="D16" s="179"/>
      <c r="E16" s="179"/>
      <c r="F16" s="179"/>
      <c r="G16" s="184" t="s">
        <v>207</v>
      </c>
    </row>
    <row r="17" spans="1:7" s="8" customFormat="1" ht="12.75">
      <c r="A17" s="94" t="s">
        <v>41</v>
      </c>
      <c r="B17" s="50" t="s">
        <v>1047</v>
      </c>
      <c r="C17" s="93"/>
      <c r="D17" s="975"/>
      <c r="E17" s="975"/>
      <c r="F17" s="975"/>
      <c r="G17" s="99">
        <v>60</v>
      </c>
    </row>
    <row r="18" spans="1:7" s="8" customFormat="1" ht="12.75">
      <c r="A18" s="102"/>
      <c r="B18" s="93"/>
      <c r="C18" s="93"/>
      <c r="D18" s="93"/>
      <c r="E18" s="93"/>
      <c r="F18" s="93"/>
      <c r="G18" s="107"/>
    </row>
    <row r="19" spans="1:7" ht="19.5">
      <c r="A19" s="614" t="s">
        <v>314</v>
      </c>
      <c r="B19" s="616"/>
      <c r="C19" s="616"/>
      <c r="D19" s="616"/>
      <c r="E19" s="616"/>
      <c r="F19" s="616"/>
      <c r="G19" s="618"/>
    </row>
    <row r="20" spans="1:7">
      <c r="A20" s="185" t="s">
        <v>13</v>
      </c>
      <c r="B20" s="186" t="s">
        <v>157</v>
      </c>
      <c r="C20" s="179"/>
      <c r="D20" s="179"/>
      <c r="E20" s="179"/>
      <c r="F20" s="179"/>
      <c r="G20" s="184" t="s">
        <v>207</v>
      </c>
    </row>
    <row r="21" spans="1:7" s="8" customFormat="1" ht="12.75">
      <c r="A21" s="94" t="s">
        <v>211</v>
      </c>
      <c r="B21" s="93" t="s">
        <v>212</v>
      </c>
      <c r="C21" s="93"/>
      <c r="D21" s="975"/>
      <c r="E21" s="975"/>
      <c r="F21" s="975"/>
      <c r="G21" s="99">
        <v>236</v>
      </c>
    </row>
    <row r="22" spans="1:7" s="8" customFormat="1" ht="12.75">
      <c r="A22" s="102"/>
      <c r="B22" s="93" t="s">
        <v>363</v>
      </c>
      <c r="C22" s="93"/>
      <c r="D22" s="93"/>
      <c r="E22" s="93"/>
      <c r="F22" s="93"/>
      <c r="G22" s="107"/>
    </row>
    <row r="23" spans="1:7" s="8" customFormat="1" ht="12.75">
      <c r="A23" s="94" t="s">
        <v>213</v>
      </c>
      <c r="B23" s="458" t="s">
        <v>214</v>
      </c>
      <c r="C23" s="458"/>
      <c r="D23" s="458"/>
      <c r="E23" s="43"/>
      <c r="F23" s="43"/>
      <c r="G23" s="99">
        <v>176</v>
      </c>
    </row>
    <row r="24" spans="1:7" s="8" customFormat="1" ht="12.75">
      <c r="A24" s="102"/>
      <c r="B24" s="93" t="s">
        <v>1048</v>
      </c>
      <c r="C24" s="93"/>
      <c r="D24" s="93"/>
      <c r="E24" s="93"/>
      <c r="F24" s="93"/>
      <c r="G24" s="107"/>
    </row>
    <row r="25" spans="1:7" ht="19.5">
      <c r="A25" s="600" t="s">
        <v>1049</v>
      </c>
      <c r="B25" s="602"/>
      <c r="C25" s="602"/>
      <c r="D25" s="602"/>
      <c r="E25" s="602"/>
      <c r="F25" s="602"/>
      <c r="G25" s="607"/>
    </row>
    <row r="26" spans="1:7" ht="12.75" customHeight="1">
      <c r="A26" s="41" t="s">
        <v>101</v>
      </c>
      <c r="B26" s="605"/>
      <c r="C26" s="605"/>
      <c r="D26" s="605"/>
      <c r="E26" s="605"/>
      <c r="F26" s="605"/>
      <c r="G26" s="608"/>
    </row>
    <row r="27" spans="1:7" ht="12" customHeight="1">
      <c r="A27" s="41" t="s">
        <v>257</v>
      </c>
      <c r="B27" s="605"/>
      <c r="C27" s="605"/>
      <c r="D27" s="605"/>
      <c r="E27" s="605"/>
      <c r="F27" s="605"/>
      <c r="G27" s="608"/>
    </row>
    <row r="28" spans="1:7" ht="13.5" customHeight="1">
      <c r="A28" s="41"/>
      <c r="B28" s="605"/>
      <c r="C28" s="605"/>
      <c r="D28" s="973" t="s">
        <v>215</v>
      </c>
      <c r="E28" s="973"/>
      <c r="F28" s="472" t="s">
        <v>560</v>
      </c>
      <c r="G28" s="246"/>
    </row>
    <row r="29" spans="1:7" ht="13.5" customHeight="1">
      <c r="A29" s="247" t="s">
        <v>13</v>
      </c>
      <c r="B29" s="248" t="s">
        <v>157</v>
      </c>
      <c r="C29" s="239"/>
      <c r="D29" s="249"/>
      <c r="E29" s="249"/>
      <c r="F29" s="250" t="s">
        <v>561</v>
      </c>
      <c r="G29" s="251" t="s">
        <v>90</v>
      </c>
    </row>
    <row r="30" spans="1:7" s="8" customFormat="1" ht="12.75">
      <c r="A30" s="35" t="s">
        <v>91</v>
      </c>
      <c r="B30" s="90" t="s">
        <v>92</v>
      </c>
      <c r="C30" s="30"/>
      <c r="D30" s="888" t="s">
        <v>484</v>
      </c>
      <c r="E30" s="888"/>
      <c r="F30" s="463">
        <v>5</v>
      </c>
      <c r="G30" s="464">
        <v>5</v>
      </c>
    </row>
    <row r="31" spans="1:7" s="8" customFormat="1" ht="12.75">
      <c r="A31" s="36" t="s">
        <v>96</v>
      </c>
      <c r="B31" s="37" t="s">
        <v>97</v>
      </c>
      <c r="C31" s="38"/>
      <c r="D31" s="883">
        <v>12</v>
      </c>
      <c r="E31" s="883"/>
      <c r="F31" s="460">
        <v>16</v>
      </c>
      <c r="G31" s="461">
        <v>12</v>
      </c>
    </row>
    <row r="32" spans="1:7" ht="19.5">
      <c r="A32" s="614" t="s">
        <v>312</v>
      </c>
      <c r="B32" s="616"/>
      <c r="C32" s="616"/>
      <c r="D32" s="616"/>
      <c r="E32" s="616"/>
      <c r="F32" s="616"/>
      <c r="G32" s="618"/>
    </row>
    <row r="33" spans="1:7">
      <c r="A33" s="216" t="s">
        <v>13</v>
      </c>
      <c r="B33" s="217" t="s">
        <v>104</v>
      </c>
      <c r="C33" s="475" t="s">
        <v>207</v>
      </c>
      <c r="D33" s="217" t="s">
        <v>13</v>
      </c>
      <c r="E33" s="217" t="s">
        <v>104</v>
      </c>
      <c r="F33" s="217"/>
      <c r="G33" s="475" t="s">
        <v>207</v>
      </c>
    </row>
    <row r="34" spans="1:7">
      <c r="A34" s="33" t="s">
        <v>57</v>
      </c>
      <c r="B34" s="50" t="s">
        <v>58</v>
      </c>
      <c r="C34" s="466">
        <v>10.700000000000001</v>
      </c>
      <c r="D34" s="93" t="s">
        <v>258</v>
      </c>
      <c r="E34" s="90" t="s">
        <v>402</v>
      </c>
      <c r="F34" s="30"/>
      <c r="G34" s="464">
        <v>16.05</v>
      </c>
    </row>
    <row r="35" spans="1:7" s="8" customFormat="1" ht="12.75">
      <c r="A35" s="35" t="s">
        <v>69</v>
      </c>
      <c r="B35" s="90" t="s">
        <v>70</v>
      </c>
      <c r="C35" s="464">
        <v>10.700000000000001</v>
      </c>
      <c r="D35" s="93" t="s">
        <v>260</v>
      </c>
      <c r="E35" s="90" t="s">
        <v>259</v>
      </c>
      <c r="F35" s="30"/>
      <c r="G35" s="464">
        <v>107</v>
      </c>
    </row>
    <row r="36" spans="1:7" s="8" customFormat="1" ht="12.75">
      <c r="A36" s="35" t="s">
        <v>71</v>
      </c>
      <c r="B36" s="90" t="s">
        <v>72</v>
      </c>
      <c r="C36" s="464">
        <v>16.05</v>
      </c>
      <c r="D36" s="93" t="s">
        <v>265</v>
      </c>
      <c r="E36" s="90" t="s">
        <v>261</v>
      </c>
      <c r="G36" s="99">
        <v>10.700000000000001</v>
      </c>
    </row>
    <row r="37" spans="1:7" s="8" customFormat="1" ht="12.75">
      <c r="A37" s="36" t="s">
        <v>73</v>
      </c>
      <c r="B37" s="37" t="s">
        <v>74</v>
      </c>
      <c r="C37" s="461">
        <v>16.05</v>
      </c>
      <c r="D37" s="444" t="s">
        <v>264</v>
      </c>
      <c r="E37" s="37" t="s">
        <v>262</v>
      </c>
      <c r="F37" s="38"/>
      <c r="G37" s="100">
        <v>23.540000000000003</v>
      </c>
    </row>
    <row r="38" spans="1:7" s="8" customFormat="1" ht="19.5">
      <c r="A38" s="614" t="s">
        <v>990</v>
      </c>
      <c r="B38" s="615"/>
      <c r="C38" s="615"/>
      <c r="D38" s="615"/>
      <c r="E38" s="615"/>
      <c r="F38" s="615"/>
      <c r="G38" s="617"/>
    </row>
    <row r="39" spans="1:7" ht="19.5">
      <c r="A39" s="216" t="s">
        <v>13</v>
      </c>
      <c r="B39" s="217" t="s">
        <v>102</v>
      </c>
      <c r="C39" s="217"/>
      <c r="D39" s="616"/>
      <c r="E39" s="217"/>
      <c r="F39" s="217"/>
      <c r="G39" s="686"/>
    </row>
    <row r="40" spans="1:7" ht="15.75" customHeight="1">
      <c r="A40" s="33" t="s">
        <v>991</v>
      </c>
      <c r="B40" s="50" t="s">
        <v>1050</v>
      </c>
      <c r="C40" s="465">
        <v>30</v>
      </c>
      <c r="D40" s="465"/>
      <c r="E40" s="687"/>
      <c r="F40" s="688"/>
      <c r="G40" s="689"/>
    </row>
    <row r="41" spans="1:7" ht="15.75" customHeight="1">
      <c r="A41" s="35" t="s">
        <v>80</v>
      </c>
      <c r="B41" s="90" t="s">
        <v>81</v>
      </c>
      <c r="C41" s="463">
        <v>39</v>
      </c>
      <c r="D41" s="463"/>
      <c r="E41" s="690"/>
      <c r="G41" s="689"/>
    </row>
    <row r="42" spans="1:7" s="8" customFormat="1" ht="15" customHeight="1">
      <c r="A42" s="35" t="s">
        <v>82</v>
      </c>
      <c r="B42" s="90" t="s">
        <v>83</v>
      </c>
      <c r="C42" s="463">
        <v>71</v>
      </c>
      <c r="D42" s="463"/>
      <c r="E42" s="463"/>
      <c r="G42" s="274"/>
    </row>
    <row r="43" spans="1:7" s="8" customFormat="1" ht="15" customHeight="1">
      <c r="A43" s="36" t="s">
        <v>84</v>
      </c>
      <c r="B43" s="37" t="s">
        <v>85</v>
      </c>
      <c r="C43" s="460">
        <v>53</v>
      </c>
      <c r="D43" s="460"/>
      <c r="E43" s="460"/>
      <c r="F43" s="39"/>
      <c r="G43" s="691"/>
    </row>
    <row r="44" spans="1:7" ht="21.95" customHeight="1">
      <c r="A44" s="692" t="s">
        <v>256</v>
      </c>
      <c r="B44" s="605"/>
      <c r="C44" s="605"/>
      <c r="D44" s="605"/>
      <c r="E44" s="605"/>
      <c r="F44" s="616"/>
      <c r="G44" s="618"/>
    </row>
    <row r="45" spans="1:7" ht="18" customHeight="1">
      <c r="A45" s="182" t="s">
        <v>13</v>
      </c>
      <c r="B45" s="183" t="s">
        <v>157</v>
      </c>
      <c r="C45" s="183"/>
      <c r="D45" s="602"/>
      <c r="E45" s="602"/>
      <c r="F45" s="602"/>
      <c r="G45" s="184" t="s">
        <v>207</v>
      </c>
    </row>
    <row r="46" spans="1:7">
      <c r="A46" s="103" t="s">
        <v>1051</v>
      </c>
      <c r="B46" s="50" t="s">
        <v>1052</v>
      </c>
      <c r="C46" s="471"/>
      <c r="D46" s="50"/>
      <c r="E46" s="50"/>
      <c r="F46" s="50"/>
      <c r="G46" s="111">
        <v>779</v>
      </c>
    </row>
    <row r="47" spans="1:7" s="8" customFormat="1" ht="12.75">
      <c r="A47" s="94" t="s">
        <v>1053</v>
      </c>
      <c r="B47" s="90" t="s">
        <v>1045</v>
      </c>
      <c r="C47" s="458"/>
      <c r="D47" s="458"/>
      <c r="E47" s="43"/>
      <c r="F47" s="43"/>
      <c r="G47" s="99">
        <v>802</v>
      </c>
    </row>
    <row r="48" spans="1:7" s="8" customFormat="1" ht="12.75">
      <c r="A48" s="94"/>
      <c r="B48" s="458"/>
      <c r="C48" s="458"/>
      <c r="D48" s="458"/>
      <c r="E48" s="43"/>
      <c r="F48" s="43"/>
      <c r="G48" s="99"/>
    </row>
    <row r="49" spans="1:7" s="8" customFormat="1" ht="12.75">
      <c r="A49" s="105" t="s">
        <v>408</v>
      </c>
      <c r="B49" s="43"/>
      <c r="C49" s="43"/>
      <c r="D49" s="458"/>
      <c r="E49" s="43"/>
      <c r="F49" s="43"/>
      <c r="G49" s="99"/>
    </row>
    <row r="50" spans="1:7" s="8" customFormat="1" ht="12.75">
      <c r="A50" s="94" t="s">
        <v>362</v>
      </c>
      <c r="B50" s="106"/>
      <c r="C50" s="106"/>
      <c r="D50" s="43"/>
      <c r="E50" s="93" t="s">
        <v>367</v>
      </c>
      <c r="F50" s="43"/>
      <c r="G50" s="110"/>
    </row>
    <row r="51" spans="1:7" s="8" customFormat="1" ht="12.75">
      <c r="A51" s="94" t="s">
        <v>562</v>
      </c>
      <c r="B51" s="93"/>
      <c r="C51" s="93"/>
      <c r="D51" s="93"/>
      <c r="E51" s="93" t="s">
        <v>368</v>
      </c>
      <c r="F51" s="473"/>
      <c r="G51" s="107"/>
    </row>
    <row r="52" spans="1:7" s="8" customFormat="1" ht="12.75">
      <c r="A52" s="95" t="s">
        <v>1054</v>
      </c>
      <c r="B52" s="98"/>
      <c r="C52" s="98"/>
      <c r="D52" s="93"/>
      <c r="E52" s="93" t="s">
        <v>369</v>
      </c>
      <c r="F52" s="93"/>
      <c r="G52" s="107"/>
    </row>
    <row r="53" spans="1:7" s="8" customFormat="1" ht="19.5">
      <c r="A53" s="692" t="s">
        <v>1055</v>
      </c>
      <c r="B53" s="605"/>
      <c r="C53" s="605"/>
      <c r="D53" s="616"/>
      <c r="E53" s="616"/>
      <c r="F53" s="616"/>
      <c r="G53" s="618"/>
    </row>
    <row r="54" spans="1:7" s="8" customFormat="1" ht="19.5">
      <c r="A54" s="182" t="s">
        <v>13</v>
      </c>
      <c r="B54" s="183" t="s">
        <v>157</v>
      </c>
      <c r="C54" s="183"/>
      <c r="D54" s="602"/>
      <c r="E54" s="602"/>
      <c r="F54" s="602"/>
      <c r="G54" s="184" t="s">
        <v>207</v>
      </c>
    </row>
    <row r="55" spans="1:7" s="8" customFormat="1" ht="12.75">
      <c r="A55" s="103" t="s">
        <v>107</v>
      </c>
      <c r="B55" s="50" t="s">
        <v>1056</v>
      </c>
      <c r="C55" s="471"/>
      <c r="D55" s="50"/>
      <c r="E55" s="50"/>
      <c r="F55" s="50"/>
      <c r="G55" s="111">
        <v>40</v>
      </c>
    </row>
    <row r="56" spans="1:7" s="8" customFormat="1" ht="12.75">
      <c r="A56" s="94"/>
      <c r="B56" s="93"/>
      <c r="C56" s="93"/>
      <c r="D56" s="93"/>
      <c r="E56" s="93"/>
      <c r="F56" s="93"/>
      <c r="G56" s="107"/>
    </row>
    <row r="57" spans="1:7" s="8" customFormat="1" ht="19.5">
      <c r="A57" s="600" t="s">
        <v>311</v>
      </c>
      <c r="B57" s="602"/>
      <c r="C57" s="602"/>
      <c r="D57" s="602"/>
      <c r="E57" s="602"/>
      <c r="F57" s="602"/>
      <c r="G57" s="607"/>
    </row>
    <row r="58" spans="1:7" ht="19.5">
      <c r="A58" s="41" t="s">
        <v>101</v>
      </c>
      <c r="B58" s="605"/>
      <c r="C58" s="605"/>
      <c r="D58" s="605"/>
      <c r="E58" s="605"/>
      <c r="F58" s="605"/>
      <c r="G58" s="608"/>
    </row>
    <row r="59" spans="1:7" ht="12.75" customHeight="1">
      <c r="A59" s="41" t="s">
        <v>257</v>
      </c>
      <c r="B59" s="605"/>
      <c r="C59" s="605"/>
      <c r="D59" s="605"/>
      <c r="E59" s="605"/>
      <c r="F59" s="605"/>
      <c r="G59" s="608"/>
    </row>
    <row r="60" spans="1:7" ht="12" customHeight="1">
      <c r="A60" s="41"/>
      <c r="B60" s="605"/>
      <c r="C60" s="605"/>
      <c r="D60" s="973" t="s">
        <v>215</v>
      </c>
      <c r="E60" s="973"/>
      <c r="F60" s="252" t="s">
        <v>560</v>
      </c>
      <c r="G60" s="246"/>
    </row>
    <row r="61" spans="1:7" ht="12" customHeight="1">
      <c r="A61" s="253" t="s">
        <v>13</v>
      </c>
      <c r="B61" s="254" t="s">
        <v>104</v>
      </c>
      <c r="C61" s="254"/>
      <c r="D61" s="249" t="s">
        <v>528</v>
      </c>
      <c r="E61" s="249" t="s">
        <v>527</v>
      </c>
      <c r="F61" s="250" t="s">
        <v>561</v>
      </c>
      <c r="G61" s="251" t="s">
        <v>90</v>
      </c>
    </row>
    <row r="62" spans="1:7" ht="13.5" customHeight="1">
      <c r="A62" s="35" t="s">
        <v>91</v>
      </c>
      <c r="B62" s="90" t="s">
        <v>92</v>
      </c>
      <c r="C62" s="34"/>
      <c r="D62" s="34" t="s">
        <v>484</v>
      </c>
      <c r="E62" s="465" t="s">
        <v>484</v>
      </c>
      <c r="F62" s="465">
        <v>5</v>
      </c>
      <c r="G62" s="466">
        <v>5</v>
      </c>
    </row>
    <row r="63" spans="1:7" s="8" customFormat="1" ht="12.75">
      <c r="A63" s="36" t="s">
        <v>127</v>
      </c>
      <c r="B63" s="37" t="s">
        <v>134</v>
      </c>
      <c r="C63" s="38"/>
      <c r="D63" s="38">
        <v>15</v>
      </c>
      <c r="E63" s="460" t="s">
        <v>484</v>
      </c>
      <c r="F63" s="460">
        <v>30</v>
      </c>
      <c r="G63" s="461">
        <v>16</v>
      </c>
    </row>
    <row r="64" spans="1:7" s="8" customFormat="1" ht="19.5">
      <c r="A64" s="600" t="s">
        <v>313</v>
      </c>
      <c r="B64" s="602"/>
      <c r="C64" s="602"/>
      <c r="D64" s="602"/>
      <c r="E64" s="602"/>
      <c r="F64" s="602"/>
      <c r="G64" s="607"/>
    </row>
    <row r="65" spans="1:7">
      <c r="A65" s="216" t="s">
        <v>13</v>
      </c>
      <c r="B65" s="217" t="s">
        <v>104</v>
      </c>
      <c r="C65" s="217"/>
      <c r="D65" s="217"/>
      <c r="E65" s="217"/>
      <c r="F65" s="187"/>
      <c r="G65" s="475" t="s">
        <v>207</v>
      </c>
    </row>
    <row r="66" spans="1:7" ht="10.5" customHeight="1">
      <c r="A66" s="457" t="s">
        <v>114</v>
      </c>
      <c r="B66" s="90" t="s">
        <v>263</v>
      </c>
      <c r="C66" s="90"/>
      <c r="D66" s="90"/>
      <c r="E66" s="90"/>
      <c r="F66" s="30"/>
      <c r="G66" s="99">
        <v>35</v>
      </c>
    </row>
    <row r="67" spans="1:7" ht="10.5" customHeight="1">
      <c r="A67" s="443" t="s">
        <v>411</v>
      </c>
      <c r="B67" s="37" t="s">
        <v>412</v>
      </c>
      <c r="C67" s="37"/>
      <c r="D67" s="37"/>
      <c r="E67" s="37"/>
      <c r="F67" s="38"/>
      <c r="G67" s="100">
        <v>60</v>
      </c>
    </row>
    <row r="68" spans="1:7" s="8" customFormat="1">
      <c r="A68" s="42"/>
      <c r="B68" s="42"/>
      <c r="C68" s="42"/>
      <c r="D68" s="42"/>
      <c r="E68" s="42"/>
      <c r="F68" s="42"/>
      <c r="G68" s="42"/>
    </row>
    <row r="69" spans="1:7" s="8" customFormat="1">
      <c r="A69" s="42"/>
      <c r="B69" s="42"/>
      <c r="C69" s="42"/>
      <c r="D69" s="42"/>
      <c r="E69" s="42"/>
      <c r="F69" s="42"/>
      <c r="G69" s="42"/>
    </row>
    <row r="70" spans="1:7" s="8" customFormat="1">
      <c r="A70" s="42"/>
      <c r="B70" s="42"/>
      <c r="C70" s="42"/>
      <c r="D70" s="42"/>
      <c r="E70" s="42"/>
      <c r="F70" s="42"/>
      <c r="G70" s="42"/>
    </row>
  </sheetData>
  <mergeCells count="8">
    <mergeCell ref="D60:E60"/>
    <mergeCell ref="A1:G1"/>
    <mergeCell ref="A2:G2"/>
    <mergeCell ref="D17:F17"/>
    <mergeCell ref="D21:F21"/>
    <mergeCell ref="D28:E28"/>
    <mergeCell ref="D30:E30"/>
    <mergeCell ref="D31:E31"/>
  </mergeCells>
  <printOptions horizontalCentered="1"/>
  <pageMargins left="0.7" right="0.65" top="0.75" bottom="0.75" header="0" footer="0.3"/>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M102"/>
  <sheetViews>
    <sheetView showGridLines="0" zoomScale="80" zoomScaleNormal="80" workbookViewId="0">
      <selection sqref="A1:G55"/>
    </sheetView>
  </sheetViews>
  <sheetFormatPr defaultColWidth="8.85546875" defaultRowHeight="15.75"/>
  <cols>
    <col min="1" max="1" width="16.42578125" style="42" customWidth="1"/>
    <col min="2" max="2" width="14.42578125" style="42" customWidth="1"/>
    <col min="3" max="3" width="16.42578125" style="42" customWidth="1"/>
    <col min="4" max="4" width="13.42578125" style="42" customWidth="1"/>
    <col min="5" max="5" width="18.140625" style="42" customWidth="1"/>
    <col min="6" max="6" width="12.140625" style="42" customWidth="1"/>
    <col min="7" max="7" width="13.42578125" style="42" customWidth="1"/>
    <col min="8" max="9" width="8.85546875" style="660"/>
    <col min="10" max="10" width="8.85546875" style="693"/>
    <col min="11" max="16384" width="8.85546875" style="42"/>
  </cols>
  <sheetData>
    <row r="1" spans="1:10" ht="30">
      <c r="A1" s="881" t="s">
        <v>1057</v>
      </c>
      <c r="B1" s="881"/>
      <c r="C1" s="881"/>
      <c r="D1" s="881"/>
      <c r="E1" s="881"/>
      <c r="F1" s="881"/>
      <c r="G1" s="881"/>
    </row>
    <row r="2" spans="1:10">
      <c r="A2" s="976" t="s">
        <v>216</v>
      </c>
      <c r="B2" s="976"/>
      <c r="C2" s="976"/>
      <c r="D2" s="976"/>
      <c r="E2" s="976"/>
      <c r="F2" s="976"/>
      <c r="G2" s="976"/>
    </row>
    <row r="3" spans="1:10">
      <c r="A3" s="474"/>
      <c r="B3" s="474"/>
      <c r="C3" s="474"/>
      <c r="D3" s="474"/>
      <c r="E3" s="474"/>
      <c r="F3" s="474"/>
      <c r="G3" s="474"/>
    </row>
    <row r="4" spans="1:10">
      <c r="A4" s="474"/>
      <c r="B4" s="474"/>
      <c r="C4" s="474"/>
      <c r="D4" s="474"/>
      <c r="E4" s="474"/>
      <c r="F4" s="474"/>
      <c r="G4" s="474"/>
    </row>
    <row r="5" spans="1:10" ht="18.75" customHeight="1">
      <c r="A5" s="600" t="s">
        <v>255</v>
      </c>
      <c r="B5" s="602"/>
      <c r="C5" s="602"/>
      <c r="D5" s="602"/>
      <c r="E5" s="602"/>
      <c r="F5" s="602"/>
      <c r="G5" s="607"/>
    </row>
    <row r="6" spans="1:10" s="8" customFormat="1" ht="12.75">
      <c r="A6" s="188" t="s">
        <v>13</v>
      </c>
      <c r="B6" s="189" t="s">
        <v>157</v>
      </c>
      <c r="C6" s="190"/>
      <c r="D6" s="190"/>
      <c r="E6" s="190"/>
      <c r="F6" s="190"/>
      <c r="G6" s="191" t="s">
        <v>207</v>
      </c>
      <c r="H6" s="530"/>
      <c r="I6" s="530"/>
      <c r="J6" s="694"/>
    </row>
    <row r="7" spans="1:10" s="8" customFormat="1" ht="14.45" customHeight="1">
      <c r="A7" s="33" t="s">
        <v>217</v>
      </c>
      <c r="B7" s="50" t="s">
        <v>1058</v>
      </c>
      <c r="C7" s="50"/>
      <c r="D7" s="50"/>
      <c r="E7" s="50"/>
      <c r="F7" s="50"/>
      <c r="G7" s="111">
        <v>1397</v>
      </c>
      <c r="H7" s="495"/>
      <c r="I7" s="495"/>
      <c r="J7" s="695"/>
    </row>
    <row r="8" spans="1:10" s="8" customFormat="1" ht="14.45" customHeight="1">
      <c r="A8" s="35" t="s">
        <v>1059</v>
      </c>
      <c r="B8" s="90" t="s">
        <v>1060</v>
      </c>
      <c r="C8" s="90"/>
      <c r="D8" s="90"/>
      <c r="E8" s="90"/>
      <c r="F8" s="90"/>
      <c r="G8" s="112">
        <v>1570</v>
      </c>
      <c r="H8" s="495"/>
      <c r="I8" s="495"/>
      <c r="J8" s="695"/>
    </row>
    <row r="9" spans="1:10" s="8" customFormat="1" ht="14.45" customHeight="1">
      <c r="A9" s="332" t="s">
        <v>218</v>
      </c>
      <c r="B9" s="333" t="s">
        <v>1061</v>
      </c>
      <c r="C9" s="333"/>
      <c r="D9" s="333"/>
      <c r="E9" s="333"/>
      <c r="F9" s="333"/>
      <c r="G9" s="334">
        <v>484</v>
      </c>
      <c r="H9" s="495"/>
      <c r="I9" s="495"/>
      <c r="J9" s="695"/>
    </row>
    <row r="10" spans="1:10" s="8" customFormat="1" ht="14.45" customHeight="1">
      <c r="A10" s="114" t="s">
        <v>208</v>
      </c>
      <c r="B10" s="50"/>
      <c r="C10" s="50"/>
      <c r="D10" s="50"/>
      <c r="E10" s="50"/>
      <c r="F10" s="50"/>
      <c r="G10" s="115"/>
      <c r="H10" s="495"/>
      <c r="I10" s="495"/>
      <c r="J10" s="695"/>
    </row>
    <row r="11" spans="1:10" s="8" customFormat="1" ht="14.45" customHeight="1">
      <c r="A11" s="94" t="s">
        <v>488</v>
      </c>
      <c r="B11" s="90"/>
      <c r="C11" s="90"/>
      <c r="F11" s="90"/>
      <c r="G11" s="116"/>
      <c r="H11" s="495"/>
      <c r="I11" s="495"/>
      <c r="J11" s="695"/>
    </row>
    <row r="12" spans="1:10" s="8" customFormat="1" ht="14.45" customHeight="1">
      <c r="A12" s="35" t="s">
        <v>501</v>
      </c>
      <c r="B12" s="90"/>
      <c r="C12" s="90"/>
      <c r="F12" s="90"/>
      <c r="G12" s="116"/>
      <c r="H12" s="495"/>
      <c r="I12" s="495"/>
      <c r="J12" s="695"/>
    </row>
    <row r="13" spans="1:10" s="8" customFormat="1" ht="14.45" customHeight="1">
      <c r="A13" s="35" t="s">
        <v>502</v>
      </c>
      <c r="B13" s="90"/>
      <c r="C13" s="90"/>
      <c r="F13" s="90"/>
      <c r="G13" s="116"/>
      <c r="H13" s="495"/>
      <c r="I13" s="495"/>
      <c r="J13" s="695"/>
    </row>
    <row r="14" spans="1:10" s="8" customFormat="1" ht="14.45" customHeight="1">
      <c r="A14" s="35" t="s">
        <v>361</v>
      </c>
      <c r="B14" s="90"/>
      <c r="C14" s="90"/>
      <c r="F14" s="90"/>
      <c r="G14" s="116"/>
      <c r="H14" s="495"/>
      <c r="I14" s="495"/>
      <c r="J14" s="695"/>
    </row>
    <row r="15" spans="1:10" s="8" customFormat="1" ht="14.45" customHeight="1">
      <c r="A15" s="443" t="s">
        <v>404</v>
      </c>
      <c r="B15" s="37"/>
      <c r="C15" s="37"/>
      <c r="D15" s="39"/>
      <c r="E15" s="39"/>
      <c r="F15" s="37"/>
      <c r="G15" s="117"/>
      <c r="H15" s="495"/>
      <c r="I15" s="495"/>
      <c r="J15" s="695"/>
    </row>
    <row r="16" spans="1:10" ht="18.75" customHeight="1">
      <c r="A16" s="600" t="s">
        <v>1062</v>
      </c>
      <c r="B16" s="602"/>
      <c r="C16" s="602"/>
      <c r="D16" s="602"/>
      <c r="E16" s="602"/>
      <c r="F16" s="602"/>
      <c r="G16" s="607"/>
    </row>
    <row r="17" spans="1:10" s="8" customFormat="1" ht="14.45" customHeight="1">
      <c r="A17" s="188" t="s">
        <v>13</v>
      </c>
      <c r="B17" s="189" t="s">
        <v>157</v>
      </c>
      <c r="C17" s="189"/>
      <c r="D17" s="190"/>
      <c r="E17" s="190"/>
      <c r="F17" s="190"/>
      <c r="G17" s="287" t="s">
        <v>207</v>
      </c>
      <c r="H17" s="530"/>
      <c r="I17" s="530"/>
      <c r="J17" s="694"/>
    </row>
    <row r="18" spans="1:10" s="8" customFormat="1" ht="14.45" customHeight="1">
      <c r="A18" s="35" t="s">
        <v>1063</v>
      </c>
      <c r="B18" s="90" t="s">
        <v>1064</v>
      </c>
      <c r="C18" s="90"/>
      <c r="D18" s="90"/>
      <c r="E18" s="90"/>
      <c r="F18" s="90"/>
      <c r="G18" s="112">
        <v>50</v>
      </c>
      <c r="H18" s="530"/>
      <c r="I18" s="530"/>
      <c r="J18" s="694"/>
    </row>
    <row r="19" spans="1:10" s="8" customFormat="1" ht="14.45" customHeight="1">
      <c r="A19" s="35" t="s">
        <v>46</v>
      </c>
      <c r="B19" s="90" t="s">
        <v>1065</v>
      </c>
      <c r="C19" s="90"/>
      <c r="D19" s="90"/>
      <c r="E19" s="90"/>
      <c r="F19" s="90"/>
      <c r="G19" s="112">
        <v>53</v>
      </c>
      <c r="H19" s="530"/>
      <c r="I19" s="530"/>
      <c r="J19" s="694"/>
    </row>
    <row r="20" spans="1:10" s="8" customFormat="1" ht="14.45" customHeight="1">
      <c r="A20" s="35" t="s">
        <v>41</v>
      </c>
      <c r="B20" s="90" t="s">
        <v>1066</v>
      </c>
      <c r="C20" s="90"/>
      <c r="D20" s="90"/>
      <c r="E20" s="90"/>
      <c r="F20" s="90"/>
      <c r="G20" s="112">
        <v>45</v>
      </c>
      <c r="H20" s="495"/>
      <c r="I20" s="495"/>
      <c r="J20" s="695"/>
    </row>
    <row r="21" spans="1:10" s="8" customFormat="1" ht="14.45" customHeight="1">
      <c r="A21" s="35" t="s">
        <v>43</v>
      </c>
      <c r="B21" s="90" t="s">
        <v>1067</v>
      </c>
      <c r="C21" s="90"/>
      <c r="D21" s="90"/>
      <c r="E21" s="90"/>
      <c r="F21" s="90"/>
      <c r="G21" s="112">
        <v>93</v>
      </c>
      <c r="H21" s="495"/>
      <c r="I21" s="495"/>
      <c r="J21" s="695"/>
    </row>
    <row r="22" spans="1:10" ht="15" customHeight="1">
      <c r="A22" s="35" t="s">
        <v>46</v>
      </c>
      <c r="B22" s="90" t="s">
        <v>1068</v>
      </c>
      <c r="C22" s="90"/>
      <c r="D22" s="90"/>
      <c r="E22" s="90"/>
      <c r="F22" s="2"/>
      <c r="G22" s="112">
        <v>100</v>
      </c>
      <c r="H22" s="696"/>
      <c r="I22" s="696"/>
    </row>
    <row r="23" spans="1:10" ht="18.75" customHeight="1">
      <c r="A23" s="600" t="s">
        <v>256</v>
      </c>
      <c r="B23" s="602"/>
      <c r="C23" s="602"/>
      <c r="D23" s="602"/>
      <c r="E23" s="602"/>
      <c r="F23" s="602"/>
      <c r="G23" s="607"/>
    </row>
    <row r="24" spans="1:10" s="8" customFormat="1" ht="14.45" customHeight="1">
      <c r="A24" s="188" t="s">
        <v>13</v>
      </c>
      <c r="B24" s="189" t="s">
        <v>157</v>
      </c>
      <c r="C24" s="189"/>
      <c r="D24" s="190"/>
      <c r="E24" s="190"/>
      <c r="F24" s="697"/>
      <c r="G24" s="191" t="s">
        <v>207</v>
      </c>
      <c r="H24" s="530"/>
      <c r="I24" s="530"/>
      <c r="J24" s="694"/>
    </row>
    <row r="25" spans="1:10" s="8" customFormat="1" ht="14.45" customHeight="1">
      <c r="A25" s="33" t="s">
        <v>219</v>
      </c>
      <c r="B25" s="50" t="s">
        <v>1069</v>
      </c>
      <c r="C25" s="50"/>
      <c r="D25" s="50"/>
      <c r="E25" s="50"/>
      <c r="F25" s="90"/>
      <c r="G25" s="111">
        <v>1006</v>
      </c>
      <c r="H25" s="495"/>
      <c r="I25" s="495"/>
      <c r="J25" s="695"/>
    </row>
    <row r="26" spans="1:10" s="8" customFormat="1" ht="14.45" customHeight="1">
      <c r="A26" s="35" t="s">
        <v>1070</v>
      </c>
      <c r="B26" s="90" t="s">
        <v>1060</v>
      </c>
      <c r="C26" s="90"/>
      <c r="D26" s="90"/>
      <c r="E26" s="90"/>
      <c r="F26" s="90"/>
      <c r="G26" s="112">
        <v>1155</v>
      </c>
      <c r="H26" s="495"/>
      <c r="I26" s="495"/>
      <c r="J26" s="695"/>
    </row>
    <row r="27" spans="1:10" s="8" customFormat="1" ht="14.45" customHeight="1">
      <c r="A27" s="114" t="s">
        <v>220</v>
      </c>
      <c r="B27" s="50"/>
      <c r="C27" s="50"/>
      <c r="D27" s="698" t="s">
        <v>1071</v>
      </c>
      <c r="E27" s="50"/>
      <c r="F27" s="50"/>
      <c r="G27" s="115"/>
      <c r="H27" s="495"/>
      <c r="I27" s="495"/>
      <c r="J27" s="695"/>
    </row>
    <row r="28" spans="1:10" s="8" customFormat="1" ht="14.45" customHeight="1">
      <c r="A28" s="35" t="s">
        <v>562</v>
      </c>
      <c r="B28" s="90"/>
      <c r="D28" s="291" t="s">
        <v>1072</v>
      </c>
      <c r="E28" s="90"/>
      <c r="F28" s="90"/>
      <c r="G28" s="116"/>
      <c r="H28" s="495"/>
      <c r="I28" s="495"/>
      <c r="J28" s="695"/>
    </row>
    <row r="29" spans="1:10" s="8" customFormat="1" ht="14.45" customHeight="1">
      <c r="A29" s="35" t="s">
        <v>504</v>
      </c>
      <c r="B29" s="90"/>
      <c r="D29" s="291" t="s">
        <v>1073</v>
      </c>
      <c r="E29" s="90"/>
      <c r="F29" s="90"/>
      <c r="G29" s="116"/>
      <c r="H29" s="495"/>
      <c r="I29" s="495"/>
      <c r="J29" s="695"/>
    </row>
    <row r="30" spans="1:10" s="8" customFormat="1" ht="14.45" customHeight="1">
      <c r="A30" s="36" t="s">
        <v>489</v>
      </c>
      <c r="B30" s="37"/>
      <c r="C30" s="37"/>
      <c r="D30" s="89" t="s">
        <v>1074</v>
      </c>
      <c r="E30" s="37"/>
      <c r="F30" s="37"/>
      <c r="G30" s="117"/>
      <c r="H30" s="495"/>
      <c r="I30" s="495"/>
      <c r="J30" s="695"/>
    </row>
    <row r="31" spans="1:10" s="8" customFormat="1" ht="21.6" customHeight="1">
      <c r="A31" s="600" t="s">
        <v>1075</v>
      </c>
      <c r="B31" s="602"/>
      <c r="C31" s="602"/>
      <c r="D31" s="602"/>
      <c r="E31" s="602"/>
      <c r="F31" s="602"/>
      <c r="G31" s="607"/>
      <c r="H31" s="495"/>
      <c r="I31" s="495"/>
      <c r="J31" s="695"/>
    </row>
    <row r="32" spans="1:10" s="8" customFormat="1" ht="14.45" customHeight="1">
      <c r="A32" s="188" t="s">
        <v>13</v>
      </c>
      <c r="B32" s="189" t="s">
        <v>157</v>
      </c>
      <c r="C32" s="189"/>
      <c r="D32" s="190"/>
      <c r="E32" s="190"/>
      <c r="F32" s="697"/>
      <c r="G32" s="191" t="s">
        <v>207</v>
      </c>
      <c r="H32" s="495"/>
      <c r="I32" s="495"/>
      <c r="J32" s="695"/>
    </row>
    <row r="33" spans="1:13" s="8" customFormat="1" ht="14.45" customHeight="1">
      <c r="A33" s="33" t="s">
        <v>108</v>
      </c>
      <c r="B33" s="50" t="s">
        <v>1076</v>
      </c>
      <c r="C33" s="50"/>
      <c r="D33" s="50"/>
      <c r="E33" s="50"/>
      <c r="F33" s="50"/>
      <c r="G33" s="111">
        <v>32</v>
      </c>
      <c r="H33" s="495"/>
      <c r="I33" s="495"/>
      <c r="J33" s="695"/>
    </row>
    <row r="34" spans="1:13" s="8" customFormat="1" ht="14.45" customHeight="1">
      <c r="A34" s="35" t="s">
        <v>107</v>
      </c>
      <c r="B34" s="90" t="s">
        <v>1077</v>
      </c>
      <c r="C34" s="90"/>
      <c r="D34" s="90"/>
      <c r="E34" s="90"/>
      <c r="F34" s="90"/>
      <c r="G34" s="112">
        <v>25</v>
      </c>
      <c r="H34" s="495"/>
      <c r="I34" s="495"/>
      <c r="J34" s="695"/>
    </row>
    <row r="35" spans="1:13" s="8" customFormat="1" ht="14.45" customHeight="1">
      <c r="A35" s="36" t="s">
        <v>108</v>
      </c>
      <c r="B35" s="37" t="s">
        <v>1078</v>
      </c>
      <c r="C35" s="37"/>
      <c r="D35" s="37"/>
      <c r="E35" s="37"/>
      <c r="F35" s="37"/>
      <c r="G35" s="113">
        <v>62</v>
      </c>
      <c r="H35" s="495"/>
      <c r="I35" s="495"/>
      <c r="J35" s="695"/>
    </row>
    <row r="36" spans="1:13" ht="18.75" customHeight="1">
      <c r="A36" s="979" t="s">
        <v>1079</v>
      </c>
      <c r="B36" s="979"/>
      <c r="C36" s="979"/>
      <c r="D36" s="979"/>
      <c r="E36" s="979"/>
    </row>
    <row r="37" spans="1:13" ht="24" customHeight="1">
      <c r="A37" s="253" t="s">
        <v>13</v>
      </c>
      <c r="B37" s="254" t="s">
        <v>102</v>
      </c>
      <c r="C37" s="254"/>
      <c r="D37" s="885"/>
      <c r="E37" s="978"/>
    </row>
    <row r="38" spans="1:13" s="8" customFormat="1" ht="15" customHeight="1">
      <c r="A38" s="35" t="s">
        <v>991</v>
      </c>
      <c r="B38" s="90" t="s">
        <v>1080</v>
      </c>
      <c r="C38" s="34"/>
      <c r="D38" s="888">
        <v>30</v>
      </c>
      <c r="E38" s="889"/>
      <c r="H38" s="495"/>
      <c r="I38" s="495"/>
      <c r="J38" s="695"/>
    </row>
    <row r="39" spans="1:13" s="8" customFormat="1" ht="15" customHeight="1">
      <c r="A39" s="35" t="s">
        <v>80</v>
      </c>
      <c r="B39" s="90" t="s">
        <v>81</v>
      </c>
      <c r="C39" s="30"/>
      <c r="D39" s="886">
        <v>39</v>
      </c>
      <c r="E39" s="887"/>
      <c r="H39" s="495"/>
      <c r="I39" s="495"/>
      <c r="J39" s="695"/>
    </row>
    <row r="40" spans="1:13" s="8" customFormat="1" ht="15" customHeight="1">
      <c r="A40" s="35" t="s">
        <v>82</v>
      </c>
      <c r="B40" s="90" t="s">
        <v>83</v>
      </c>
      <c r="C40" s="30"/>
      <c r="D40" s="887">
        <v>71</v>
      </c>
      <c r="E40" s="887"/>
      <c r="H40" s="495"/>
      <c r="I40" s="495"/>
      <c r="J40" s="695"/>
    </row>
    <row r="41" spans="1:13" s="8" customFormat="1" ht="12.75">
      <c r="A41" s="36" t="s">
        <v>84</v>
      </c>
      <c r="B41" s="37" t="s">
        <v>85</v>
      </c>
      <c r="C41" s="38"/>
      <c r="D41" s="883">
        <v>53</v>
      </c>
      <c r="E41" s="884"/>
      <c r="H41" s="495"/>
      <c r="I41" s="495"/>
      <c r="J41" s="695"/>
    </row>
    <row r="42" spans="1:13" s="8" customFormat="1" ht="12.75">
      <c r="A42" s="90"/>
      <c r="B42" s="90"/>
      <c r="C42" s="30"/>
      <c r="D42" s="463"/>
      <c r="H42" s="495"/>
      <c r="I42" s="495"/>
      <c r="J42" s="695"/>
    </row>
    <row r="43" spans="1:13">
      <c r="A43" s="90"/>
      <c r="B43" s="8"/>
      <c r="C43" s="149"/>
      <c r="D43" s="8"/>
      <c r="E43" s="10"/>
      <c r="F43" s="10"/>
      <c r="G43" s="2"/>
      <c r="H43" s="696"/>
    </row>
    <row r="44" spans="1:13">
      <c r="A44" s="22" t="s">
        <v>1081</v>
      </c>
      <c r="B44" s="3"/>
      <c r="C44" s="3"/>
      <c r="D44" s="3"/>
      <c r="E44" s="3"/>
      <c r="F44" s="3"/>
      <c r="G44" s="10"/>
      <c r="H44" s="699"/>
      <c r="I44" s="696"/>
      <c r="J44" s="700"/>
      <c r="K44" s="10"/>
      <c r="L44" s="2"/>
      <c r="M44" s="2"/>
    </row>
    <row r="45" spans="1:13">
      <c r="A45" s="977" t="s">
        <v>267</v>
      </c>
      <c r="B45" s="885"/>
      <c r="C45" s="885"/>
      <c r="D45" s="885"/>
      <c r="E45" s="885"/>
      <c r="F45" s="885"/>
      <c r="G45" s="978"/>
      <c r="H45" s="701"/>
      <c r="I45" s="699"/>
      <c r="J45" s="702"/>
      <c r="K45" s="474"/>
      <c r="L45" s="2"/>
      <c r="M45" s="2"/>
    </row>
    <row r="46" spans="1:13" ht="25.5">
      <c r="A46" s="703" t="s">
        <v>221</v>
      </c>
      <c r="B46" s="703" t="s">
        <v>179</v>
      </c>
      <c r="C46" s="703" t="s">
        <v>222</v>
      </c>
      <c r="D46" s="703" t="s">
        <v>223</v>
      </c>
      <c r="E46" s="704" t="s">
        <v>209</v>
      </c>
      <c r="F46" s="705" t="s">
        <v>181</v>
      </c>
      <c r="G46" s="255" t="s">
        <v>224</v>
      </c>
      <c r="H46" s="706"/>
      <c r="I46" s="707"/>
      <c r="J46" s="708"/>
      <c r="K46" s="2"/>
      <c r="L46" s="2"/>
      <c r="M46" s="2"/>
    </row>
    <row r="47" spans="1:13">
      <c r="A47" s="119" t="s">
        <v>183</v>
      </c>
      <c r="B47" s="119" t="s">
        <v>376</v>
      </c>
      <c r="C47" s="119" t="s">
        <v>390</v>
      </c>
      <c r="D47" s="119" t="s">
        <v>6</v>
      </c>
      <c r="E47" s="119" t="s">
        <v>183</v>
      </c>
      <c r="F47" s="120" t="s">
        <v>383</v>
      </c>
      <c r="G47" s="119" t="s">
        <v>241</v>
      </c>
      <c r="H47" s="709"/>
      <c r="I47" s="696"/>
      <c r="J47" s="708"/>
      <c r="K47" s="2"/>
      <c r="L47" s="2"/>
      <c r="M47" s="2"/>
    </row>
    <row r="48" spans="1:13">
      <c r="A48" s="119" t="s">
        <v>186</v>
      </c>
      <c r="B48" s="119" t="s">
        <v>377</v>
      </c>
      <c r="C48" s="119" t="s">
        <v>390</v>
      </c>
      <c r="D48" s="119" t="s">
        <v>6</v>
      </c>
      <c r="E48" s="119" t="s">
        <v>186</v>
      </c>
      <c r="F48" s="120" t="s">
        <v>384</v>
      </c>
      <c r="G48" s="119" t="s">
        <v>241</v>
      </c>
      <c r="H48" s="709"/>
      <c r="I48" s="696"/>
      <c r="J48" s="708"/>
      <c r="K48" s="2"/>
      <c r="L48" s="2"/>
      <c r="M48" s="2"/>
    </row>
    <row r="49" spans="1:13">
      <c r="A49" s="119" t="s">
        <v>190</v>
      </c>
      <c r="B49" s="119" t="s">
        <v>378</v>
      </c>
      <c r="C49" s="119" t="s">
        <v>390</v>
      </c>
      <c r="D49" s="119" t="s">
        <v>189</v>
      </c>
      <c r="E49" s="119" t="s">
        <v>190</v>
      </c>
      <c r="F49" s="120" t="s">
        <v>385</v>
      </c>
      <c r="G49" s="119" t="s">
        <v>241</v>
      </c>
      <c r="H49" s="709"/>
      <c r="I49" s="696"/>
      <c r="J49" s="708"/>
      <c r="K49" s="2"/>
      <c r="L49" s="2"/>
      <c r="M49" s="2"/>
    </row>
    <row r="50" spans="1:13">
      <c r="A50" s="119" t="s">
        <v>193</v>
      </c>
      <c r="B50" s="119" t="s">
        <v>379</v>
      </c>
      <c r="C50" s="119" t="s">
        <v>390</v>
      </c>
      <c r="D50" s="119" t="s">
        <v>203</v>
      </c>
      <c r="E50" s="119" t="s">
        <v>193</v>
      </c>
      <c r="F50" s="120" t="s">
        <v>386</v>
      </c>
      <c r="G50" s="119" t="s">
        <v>241</v>
      </c>
      <c r="H50" s="709"/>
      <c r="I50" s="696"/>
      <c r="J50" s="708"/>
      <c r="K50" s="2"/>
      <c r="L50" s="2"/>
      <c r="M50" s="2"/>
    </row>
    <row r="51" spans="1:13">
      <c r="A51" s="119" t="s">
        <v>196</v>
      </c>
      <c r="B51" s="119" t="s">
        <v>380</v>
      </c>
      <c r="C51" s="119" t="s">
        <v>390</v>
      </c>
      <c r="D51" s="119" t="s">
        <v>184</v>
      </c>
      <c r="E51" s="119" t="s">
        <v>196</v>
      </c>
      <c r="F51" s="120" t="s">
        <v>387</v>
      </c>
      <c r="G51" s="119" t="s">
        <v>241</v>
      </c>
      <c r="H51" s="709"/>
      <c r="I51" s="696"/>
      <c r="J51" s="708"/>
      <c r="K51" s="2"/>
      <c r="L51" s="2"/>
      <c r="M51" s="2"/>
    </row>
    <row r="52" spans="1:13">
      <c r="A52" s="119" t="s">
        <v>199</v>
      </c>
      <c r="B52" s="119" t="s">
        <v>381</v>
      </c>
      <c r="C52" s="119" t="s">
        <v>390</v>
      </c>
      <c r="D52" s="119" t="s">
        <v>184</v>
      </c>
      <c r="E52" s="119" t="s">
        <v>199</v>
      </c>
      <c r="F52" s="120" t="s">
        <v>388</v>
      </c>
      <c r="G52" s="119" t="s">
        <v>241</v>
      </c>
      <c r="H52" s="710"/>
      <c r="I52" s="696"/>
      <c r="J52" s="708"/>
      <c r="K52" s="2"/>
      <c r="L52" s="2"/>
      <c r="M52" s="2"/>
    </row>
    <row r="53" spans="1:13">
      <c r="A53" s="119" t="s">
        <v>266</v>
      </c>
      <c r="B53" s="119" t="s">
        <v>382</v>
      </c>
      <c r="C53" s="119" t="s">
        <v>390</v>
      </c>
      <c r="D53" s="119" t="s">
        <v>391</v>
      </c>
      <c r="E53" s="119" t="s">
        <v>266</v>
      </c>
      <c r="F53" s="120" t="s">
        <v>389</v>
      </c>
      <c r="G53" s="119" t="s">
        <v>241</v>
      </c>
      <c r="H53" s="710"/>
      <c r="I53" s="696"/>
      <c r="J53" s="708"/>
      <c r="K53" s="2"/>
      <c r="L53" s="2"/>
      <c r="M53" s="2"/>
    </row>
    <row r="54" spans="1:13">
      <c r="A54" s="306" t="s">
        <v>225</v>
      </c>
      <c r="B54" s="306"/>
      <c r="C54" s="306"/>
      <c r="D54" s="90"/>
      <c r="E54" s="90"/>
      <c r="F54" s="10"/>
      <c r="G54" s="10"/>
      <c r="H54" s="699"/>
      <c r="I54" s="699"/>
      <c r="J54" s="700"/>
      <c r="K54" s="10"/>
      <c r="L54" s="2"/>
      <c r="M54" s="2"/>
    </row>
    <row r="55" spans="1:13">
      <c r="A55" s="306" t="s">
        <v>226</v>
      </c>
      <c r="B55" s="8"/>
      <c r="C55" s="8"/>
      <c r="D55" s="8"/>
      <c r="E55" s="8"/>
      <c r="F55" s="2"/>
      <c r="G55" s="2"/>
      <c r="H55" s="696"/>
      <c r="I55" s="696"/>
      <c r="J55" s="708"/>
      <c r="K55" s="2"/>
      <c r="L55" s="2"/>
      <c r="M55" s="2"/>
    </row>
    <row r="56" spans="1:13">
      <c r="A56" s="8"/>
      <c r="B56" s="8"/>
      <c r="C56" s="8"/>
      <c r="D56" s="8"/>
      <c r="E56" s="8"/>
      <c r="F56" s="2"/>
      <c r="G56" s="2"/>
      <c r="H56" s="696"/>
      <c r="I56" s="696"/>
      <c r="J56" s="708"/>
      <c r="K56" s="2"/>
      <c r="L56" s="2"/>
      <c r="M56" s="2"/>
    </row>
    <row r="57" spans="1:13">
      <c r="A57" s="2"/>
      <c r="B57" s="2"/>
      <c r="C57" s="2"/>
      <c r="D57" s="2"/>
      <c r="E57" s="2"/>
      <c r="F57" s="2"/>
      <c r="G57" s="2"/>
      <c r="H57" s="696"/>
      <c r="I57" s="696"/>
      <c r="J57" s="708"/>
      <c r="K57" s="2"/>
      <c r="L57" s="2"/>
      <c r="M57" s="2"/>
    </row>
    <row r="58" spans="1:13">
      <c r="A58" s="2"/>
      <c r="B58" s="2"/>
      <c r="C58" s="2"/>
      <c r="D58" s="2"/>
      <c r="E58" s="2"/>
      <c r="F58" s="2"/>
      <c r="G58" s="2"/>
      <c r="H58" s="696"/>
      <c r="I58" s="696"/>
      <c r="J58" s="708"/>
      <c r="K58" s="2"/>
      <c r="L58" s="2"/>
      <c r="M58" s="2"/>
    </row>
    <row r="59" spans="1:13">
      <c r="A59" s="2"/>
      <c r="B59" s="2"/>
      <c r="C59" s="2"/>
      <c r="D59" s="2"/>
      <c r="E59" s="2"/>
      <c r="F59" s="2"/>
      <c r="G59" s="2"/>
      <c r="H59" s="696"/>
      <c r="I59" s="696"/>
      <c r="J59" s="708"/>
      <c r="K59" s="2"/>
      <c r="L59" s="2"/>
      <c r="M59" s="2"/>
    </row>
    <row r="60" spans="1:13">
      <c r="A60" s="2"/>
      <c r="B60" s="2"/>
      <c r="C60" s="2"/>
      <c r="D60" s="2"/>
      <c r="E60" s="2"/>
      <c r="F60" s="2"/>
      <c r="G60" s="2"/>
      <c r="H60" s="696"/>
      <c r="I60" s="696"/>
      <c r="J60" s="708"/>
      <c r="K60" s="2"/>
      <c r="L60" s="2"/>
      <c r="M60" s="2"/>
    </row>
    <row r="61" spans="1:13">
      <c r="A61" s="2"/>
      <c r="B61" s="2"/>
      <c r="C61" s="2"/>
      <c r="D61" s="2"/>
      <c r="E61" s="2"/>
      <c r="F61" s="2"/>
      <c r="G61" s="2"/>
      <c r="H61" s="696"/>
      <c r="I61" s="696"/>
      <c r="J61" s="708"/>
      <c r="K61" s="2"/>
      <c r="L61" s="2"/>
      <c r="M61" s="2"/>
    </row>
    <row r="62" spans="1:13">
      <c r="A62" s="2"/>
      <c r="B62" s="2"/>
      <c r="C62" s="2"/>
      <c r="D62" s="2"/>
      <c r="E62" s="2"/>
      <c r="F62" s="2"/>
      <c r="G62" s="2"/>
      <c r="H62" s="696"/>
      <c r="I62" s="696"/>
      <c r="J62" s="708"/>
      <c r="K62" s="2"/>
      <c r="L62" s="2"/>
      <c r="M62" s="2"/>
    </row>
    <row r="63" spans="1:13">
      <c r="A63" s="2"/>
      <c r="B63" s="2"/>
      <c r="C63" s="2"/>
      <c r="D63" s="2"/>
      <c r="E63" s="2"/>
      <c r="F63" s="2"/>
      <c r="G63" s="2"/>
      <c r="H63" s="696"/>
      <c r="I63" s="696"/>
      <c r="J63" s="708"/>
      <c r="K63" s="2"/>
      <c r="L63" s="2"/>
      <c r="M63" s="2"/>
    </row>
    <row r="64" spans="1:13">
      <c r="A64" s="2"/>
      <c r="B64" s="2"/>
      <c r="C64" s="2"/>
      <c r="D64" s="2"/>
      <c r="E64" s="2"/>
      <c r="F64" s="2"/>
      <c r="G64" s="2"/>
      <c r="H64" s="696"/>
      <c r="I64" s="696"/>
      <c r="J64" s="708"/>
      <c r="K64" s="2"/>
      <c r="L64" s="2"/>
      <c r="M64" s="2"/>
    </row>
    <row r="65" spans="1:13">
      <c r="A65" s="2"/>
      <c r="B65" s="2"/>
      <c r="C65" s="2"/>
      <c r="D65" s="2"/>
      <c r="E65" s="2"/>
      <c r="F65" s="2"/>
      <c r="G65" s="2"/>
      <c r="H65" s="696"/>
      <c r="I65" s="696"/>
      <c r="J65" s="708"/>
      <c r="K65" s="2"/>
      <c r="L65" s="2"/>
      <c r="M65" s="2"/>
    </row>
    <row r="66" spans="1:13">
      <c r="A66" s="2"/>
      <c r="B66" s="2"/>
      <c r="C66" s="2"/>
      <c r="D66" s="2"/>
      <c r="E66" s="2"/>
      <c r="F66" s="2"/>
      <c r="G66" s="2"/>
      <c r="H66" s="696"/>
      <c r="I66" s="696"/>
      <c r="J66" s="708"/>
      <c r="K66" s="2"/>
      <c r="L66" s="2"/>
      <c r="M66" s="2"/>
    </row>
    <row r="67" spans="1:13">
      <c r="A67" s="2"/>
      <c r="B67" s="2"/>
      <c r="C67" s="2"/>
      <c r="D67" s="2"/>
      <c r="E67" s="2"/>
      <c r="F67" s="2"/>
      <c r="G67" s="2"/>
      <c r="H67" s="696"/>
      <c r="I67" s="696"/>
      <c r="J67" s="708"/>
      <c r="K67" s="2"/>
      <c r="L67" s="2"/>
      <c r="M67" s="2"/>
    </row>
    <row r="68" spans="1:13">
      <c r="A68" s="2"/>
      <c r="B68" s="2"/>
      <c r="C68" s="2"/>
      <c r="D68" s="2"/>
      <c r="E68" s="2"/>
      <c r="F68" s="2"/>
      <c r="G68" s="2"/>
      <c r="H68" s="696"/>
      <c r="I68" s="696"/>
      <c r="J68" s="708"/>
      <c r="K68" s="2"/>
      <c r="L68" s="2"/>
      <c r="M68" s="2"/>
    </row>
    <row r="69" spans="1:13">
      <c r="A69" s="2"/>
      <c r="B69" s="2"/>
      <c r="C69" s="2"/>
      <c r="D69" s="2"/>
      <c r="E69" s="2"/>
      <c r="F69" s="2"/>
      <c r="G69" s="2"/>
      <c r="H69" s="696"/>
      <c r="I69" s="696"/>
      <c r="J69" s="708"/>
      <c r="K69" s="2"/>
      <c r="L69" s="2"/>
      <c r="M69" s="2"/>
    </row>
    <row r="70" spans="1:13">
      <c r="A70" s="2"/>
      <c r="B70" s="2"/>
      <c r="C70" s="2"/>
      <c r="D70" s="2"/>
      <c r="E70" s="2"/>
      <c r="F70" s="2"/>
      <c r="G70" s="2"/>
      <c r="H70" s="696"/>
      <c r="I70" s="696"/>
      <c r="J70" s="708"/>
      <c r="K70" s="2"/>
      <c r="L70" s="2"/>
      <c r="M70" s="2"/>
    </row>
    <row r="71" spans="1:13">
      <c r="A71" s="2"/>
      <c r="B71" s="2"/>
      <c r="C71" s="2"/>
      <c r="D71" s="2"/>
      <c r="E71" s="2"/>
      <c r="F71" s="2"/>
      <c r="G71" s="2"/>
      <c r="H71" s="696"/>
      <c r="I71" s="696"/>
      <c r="J71" s="708"/>
      <c r="K71" s="2"/>
      <c r="L71" s="2"/>
      <c r="M71" s="2"/>
    </row>
    <row r="72" spans="1:13">
      <c r="A72" s="2"/>
      <c r="B72" s="2"/>
      <c r="C72" s="2"/>
      <c r="D72" s="2"/>
      <c r="E72" s="2"/>
      <c r="F72" s="2"/>
      <c r="G72" s="2"/>
      <c r="H72" s="696"/>
      <c r="I72" s="696"/>
      <c r="J72" s="708"/>
      <c r="K72" s="2"/>
      <c r="L72" s="2"/>
      <c r="M72" s="2"/>
    </row>
    <row r="73" spans="1:13">
      <c r="A73" s="2"/>
      <c r="B73" s="2"/>
      <c r="C73" s="2"/>
      <c r="D73" s="2"/>
      <c r="E73" s="2"/>
      <c r="F73" s="2"/>
      <c r="G73" s="2"/>
      <c r="H73" s="696"/>
      <c r="I73" s="696"/>
      <c r="J73" s="708"/>
      <c r="K73" s="2"/>
      <c r="L73" s="2"/>
      <c r="M73" s="2"/>
    </row>
    <row r="74" spans="1:13">
      <c r="A74" s="2"/>
      <c r="B74" s="2"/>
      <c r="C74" s="2"/>
      <c r="D74" s="2"/>
      <c r="E74" s="2"/>
      <c r="F74" s="2"/>
      <c r="G74" s="2"/>
      <c r="H74" s="696"/>
      <c r="I74" s="696"/>
      <c r="J74" s="708"/>
      <c r="K74" s="2"/>
      <c r="L74" s="2"/>
      <c r="M74" s="2"/>
    </row>
    <row r="75" spans="1:13">
      <c r="A75" s="2"/>
      <c r="B75" s="2"/>
      <c r="C75" s="2"/>
      <c r="D75" s="2"/>
      <c r="E75" s="2"/>
      <c r="F75" s="2"/>
      <c r="G75" s="2"/>
      <c r="H75" s="696"/>
      <c r="I75" s="696"/>
      <c r="J75" s="708"/>
      <c r="K75" s="2"/>
      <c r="L75" s="2"/>
      <c r="M75" s="2"/>
    </row>
    <row r="76" spans="1:13">
      <c r="A76" s="2"/>
      <c r="B76" s="2"/>
      <c r="C76" s="2"/>
      <c r="D76" s="2"/>
      <c r="E76" s="2"/>
      <c r="F76" s="2"/>
      <c r="G76" s="2"/>
      <c r="H76" s="696"/>
      <c r="I76" s="696"/>
      <c r="J76" s="708"/>
      <c r="K76" s="2"/>
      <c r="L76" s="2"/>
      <c r="M76" s="2"/>
    </row>
    <row r="77" spans="1:13">
      <c r="A77" s="2"/>
      <c r="B77" s="2"/>
      <c r="C77" s="2"/>
      <c r="D77" s="2"/>
      <c r="E77" s="2"/>
      <c r="F77" s="2"/>
      <c r="G77" s="2"/>
      <c r="H77" s="696"/>
      <c r="I77" s="696"/>
      <c r="J77" s="708"/>
      <c r="K77" s="2"/>
      <c r="L77" s="2"/>
      <c r="M77" s="2"/>
    </row>
    <row r="78" spans="1:13">
      <c r="A78" s="2"/>
      <c r="B78" s="2"/>
      <c r="C78" s="2"/>
      <c r="D78" s="2"/>
      <c r="E78" s="2"/>
      <c r="F78" s="2"/>
      <c r="G78" s="2"/>
      <c r="H78" s="696"/>
      <c r="I78" s="696"/>
      <c r="J78" s="708"/>
      <c r="K78" s="2"/>
      <c r="L78" s="2"/>
      <c r="M78" s="2"/>
    </row>
    <row r="79" spans="1:13">
      <c r="A79" s="2"/>
      <c r="B79" s="2"/>
      <c r="C79" s="2"/>
      <c r="D79" s="2"/>
      <c r="E79" s="2"/>
      <c r="F79" s="2"/>
      <c r="G79" s="2"/>
      <c r="H79" s="696"/>
      <c r="I79" s="696"/>
      <c r="J79" s="708"/>
      <c r="K79" s="2"/>
      <c r="L79" s="2"/>
      <c r="M79" s="2"/>
    </row>
    <row r="80" spans="1:13">
      <c r="A80" s="2"/>
      <c r="B80" s="2"/>
      <c r="C80" s="2"/>
      <c r="D80" s="2"/>
      <c r="E80" s="2"/>
      <c r="F80" s="2"/>
      <c r="G80" s="2"/>
      <c r="H80" s="696"/>
      <c r="I80" s="696"/>
      <c r="J80" s="708"/>
      <c r="K80" s="2"/>
      <c r="L80" s="2"/>
      <c r="M80" s="2"/>
    </row>
    <row r="81" spans="1:13">
      <c r="A81" s="2"/>
      <c r="B81" s="2"/>
      <c r="C81" s="2"/>
      <c r="D81" s="2"/>
      <c r="E81" s="2"/>
      <c r="F81" s="2"/>
      <c r="G81" s="2"/>
      <c r="H81" s="696"/>
      <c r="I81" s="696"/>
      <c r="J81" s="708"/>
      <c r="K81" s="2"/>
      <c r="L81" s="2"/>
      <c r="M81" s="2"/>
    </row>
    <row r="82" spans="1:13">
      <c r="A82" s="2"/>
      <c r="B82" s="2"/>
      <c r="C82" s="2"/>
      <c r="D82" s="2"/>
      <c r="E82" s="2"/>
      <c r="F82" s="2"/>
      <c r="G82" s="2"/>
      <c r="H82" s="696"/>
      <c r="I82" s="696"/>
      <c r="J82" s="708"/>
      <c r="K82" s="2"/>
      <c r="L82" s="2"/>
      <c r="M82" s="2"/>
    </row>
    <row r="83" spans="1:13">
      <c r="A83" s="2"/>
      <c r="B83" s="2"/>
      <c r="C83" s="2"/>
      <c r="D83" s="2"/>
      <c r="E83" s="2"/>
      <c r="F83" s="2"/>
      <c r="G83" s="2"/>
      <c r="H83" s="696"/>
      <c r="I83" s="696"/>
      <c r="J83" s="708"/>
      <c r="K83" s="2"/>
      <c r="L83" s="2"/>
      <c r="M83" s="2"/>
    </row>
    <row r="84" spans="1:13">
      <c r="A84" s="2"/>
      <c r="B84" s="2"/>
      <c r="C84" s="2"/>
      <c r="D84" s="2"/>
      <c r="E84" s="2"/>
      <c r="F84" s="2"/>
      <c r="G84" s="2"/>
      <c r="H84" s="696"/>
      <c r="I84" s="696"/>
      <c r="J84" s="708"/>
      <c r="K84" s="2"/>
      <c r="L84" s="2"/>
      <c r="M84" s="2"/>
    </row>
    <row r="85" spans="1:13">
      <c r="A85" s="2"/>
      <c r="B85" s="2"/>
      <c r="C85" s="2"/>
      <c r="D85" s="2"/>
      <c r="E85" s="2"/>
      <c r="F85" s="2"/>
      <c r="G85" s="2"/>
      <c r="H85" s="696"/>
      <c r="I85" s="696"/>
      <c r="J85" s="708"/>
      <c r="K85" s="2"/>
      <c r="L85" s="2"/>
      <c r="M85" s="2"/>
    </row>
    <row r="86" spans="1:13">
      <c r="A86" s="2"/>
      <c r="B86" s="2"/>
      <c r="C86" s="2"/>
      <c r="D86" s="2"/>
      <c r="E86" s="2"/>
      <c r="F86" s="2"/>
      <c r="G86" s="2"/>
      <c r="H86" s="696"/>
      <c r="I86" s="696"/>
      <c r="J86" s="708"/>
      <c r="K86" s="2"/>
      <c r="L86" s="2"/>
      <c r="M86" s="2"/>
    </row>
    <row r="87" spans="1:13">
      <c r="A87" s="2"/>
      <c r="B87" s="2"/>
      <c r="C87" s="2"/>
      <c r="D87" s="2"/>
      <c r="E87" s="2"/>
      <c r="F87" s="2"/>
      <c r="G87" s="2"/>
      <c r="H87" s="696"/>
      <c r="I87" s="696"/>
      <c r="J87" s="708"/>
      <c r="K87" s="2"/>
      <c r="L87" s="2"/>
      <c r="M87" s="2"/>
    </row>
    <row r="88" spans="1:13">
      <c r="A88" s="2"/>
      <c r="B88" s="2"/>
      <c r="C88" s="2"/>
      <c r="D88" s="2"/>
      <c r="E88" s="2"/>
      <c r="F88" s="2"/>
      <c r="G88" s="2"/>
      <c r="H88" s="696"/>
      <c r="I88" s="696"/>
      <c r="J88" s="708"/>
      <c r="K88" s="2"/>
      <c r="L88" s="2"/>
      <c r="M88" s="2"/>
    </row>
    <row r="89" spans="1:13">
      <c r="A89" s="2"/>
      <c r="B89" s="2"/>
      <c r="C89" s="2"/>
      <c r="D89" s="2"/>
      <c r="E89" s="2"/>
      <c r="F89" s="2"/>
      <c r="G89" s="2"/>
      <c r="H89" s="696"/>
      <c r="I89" s="696"/>
      <c r="J89" s="708"/>
      <c r="K89" s="2"/>
      <c r="L89" s="2"/>
      <c r="M89" s="2"/>
    </row>
    <row r="90" spans="1:13">
      <c r="A90" s="2"/>
      <c r="B90" s="2"/>
      <c r="C90" s="2"/>
      <c r="D90" s="2"/>
      <c r="E90" s="2"/>
      <c r="F90" s="2"/>
      <c r="G90" s="2"/>
      <c r="H90" s="696"/>
      <c r="I90" s="696"/>
      <c r="J90" s="708"/>
      <c r="K90" s="2"/>
      <c r="L90" s="2"/>
      <c r="M90" s="2"/>
    </row>
    <row r="91" spans="1:13">
      <c r="A91" s="2"/>
      <c r="B91" s="2"/>
      <c r="C91" s="2"/>
      <c r="D91" s="2"/>
      <c r="E91" s="2"/>
      <c r="F91" s="2"/>
      <c r="G91" s="2"/>
      <c r="H91" s="696"/>
      <c r="I91" s="696"/>
      <c r="J91" s="708"/>
      <c r="K91" s="2"/>
      <c r="L91" s="2"/>
      <c r="M91" s="2"/>
    </row>
    <row r="92" spans="1:13">
      <c r="A92" s="2"/>
      <c r="B92" s="2"/>
      <c r="C92" s="2"/>
      <c r="D92" s="2"/>
      <c r="E92" s="2"/>
      <c r="F92" s="2"/>
      <c r="G92" s="2"/>
      <c r="H92" s="696"/>
      <c r="I92" s="696"/>
      <c r="J92" s="708"/>
      <c r="K92" s="2"/>
      <c r="L92" s="2"/>
      <c r="M92" s="2"/>
    </row>
    <row r="93" spans="1:13">
      <c r="A93" s="2"/>
      <c r="B93" s="2"/>
      <c r="C93" s="2"/>
      <c r="D93" s="2"/>
      <c r="E93" s="2"/>
      <c r="F93" s="2"/>
      <c r="G93" s="2"/>
      <c r="H93" s="696"/>
      <c r="I93" s="696"/>
      <c r="J93" s="708"/>
      <c r="K93" s="2"/>
      <c r="L93" s="2"/>
      <c r="M93" s="2"/>
    </row>
    <row r="94" spans="1:13">
      <c r="A94" s="2"/>
      <c r="B94" s="2"/>
      <c r="C94" s="2"/>
      <c r="D94" s="2"/>
      <c r="E94" s="2"/>
      <c r="F94" s="2"/>
      <c r="G94" s="2"/>
      <c r="H94" s="696"/>
      <c r="I94" s="696"/>
      <c r="J94" s="708"/>
      <c r="K94" s="2"/>
      <c r="L94" s="2"/>
      <c r="M94" s="2"/>
    </row>
    <row r="95" spans="1:13">
      <c r="A95" s="2"/>
      <c r="B95" s="2"/>
      <c r="C95" s="2"/>
      <c r="D95" s="2"/>
      <c r="E95" s="2"/>
      <c r="F95" s="2"/>
      <c r="G95" s="2"/>
      <c r="H95" s="696"/>
      <c r="I95" s="696"/>
      <c r="J95" s="708"/>
      <c r="K95" s="2"/>
      <c r="L95" s="2"/>
      <c r="M95" s="2"/>
    </row>
    <row r="96" spans="1:13">
      <c r="A96" s="2"/>
      <c r="B96" s="2"/>
      <c r="C96" s="2"/>
      <c r="D96" s="2"/>
      <c r="E96" s="2"/>
      <c r="F96" s="2"/>
      <c r="G96" s="2"/>
      <c r="H96" s="696"/>
      <c r="I96" s="696"/>
      <c r="J96" s="708"/>
      <c r="K96" s="2"/>
      <c r="L96" s="2"/>
      <c r="M96" s="2"/>
    </row>
    <row r="97" spans="1:13">
      <c r="A97" s="2"/>
      <c r="B97" s="2"/>
      <c r="C97" s="2"/>
      <c r="D97" s="2"/>
      <c r="E97" s="2"/>
      <c r="F97" s="2"/>
      <c r="G97" s="2"/>
      <c r="H97" s="696"/>
      <c r="I97" s="696"/>
      <c r="J97" s="708"/>
      <c r="K97" s="2"/>
      <c r="L97" s="2"/>
      <c r="M97" s="2"/>
    </row>
    <row r="98" spans="1:13">
      <c r="A98" s="2"/>
      <c r="B98" s="2"/>
      <c r="C98" s="2"/>
      <c r="D98" s="2"/>
      <c r="E98" s="2"/>
      <c r="F98" s="2"/>
      <c r="G98" s="2"/>
      <c r="H98" s="696"/>
      <c r="I98" s="696"/>
      <c r="J98" s="708"/>
      <c r="K98" s="2"/>
      <c r="L98" s="2"/>
      <c r="M98" s="2"/>
    </row>
    <row r="99" spans="1:13">
      <c r="A99" s="2"/>
      <c r="B99" s="2"/>
      <c r="C99" s="2"/>
      <c r="D99" s="2"/>
      <c r="E99" s="2"/>
      <c r="F99" s="2"/>
      <c r="G99" s="2"/>
      <c r="H99" s="696"/>
      <c r="I99" s="696"/>
      <c r="J99" s="708"/>
      <c r="K99" s="2"/>
      <c r="L99" s="2"/>
      <c r="M99" s="2"/>
    </row>
    <row r="100" spans="1:13">
      <c r="A100" s="2"/>
      <c r="B100" s="2"/>
      <c r="C100" s="2"/>
      <c r="D100" s="2"/>
      <c r="E100" s="2"/>
      <c r="F100" s="2"/>
      <c r="G100" s="2"/>
      <c r="H100" s="696"/>
      <c r="I100" s="696"/>
      <c r="J100" s="708"/>
      <c r="K100" s="2"/>
      <c r="L100" s="2"/>
      <c r="M100" s="2"/>
    </row>
    <row r="101" spans="1:13">
      <c r="A101" s="2"/>
      <c r="B101" s="2"/>
      <c r="C101" s="2"/>
      <c r="D101" s="2"/>
      <c r="E101" s="2"/>
      <c r="F101" s="2"/>
      <c r="G101" s="2"/>
      <c r="H101" s="696"/>
      <c r="I101" s="696"/>
      <c r="J101" s="708"/>
      <c r="K101" s="2"/>
      <c r="L101" s="2"/>
      <c r="M101" s="2"/>
    </row>
    <row r="102" spans="1:13">
      <c r="A102" s="2"/>
      <c r="B102" s="2"/>
      <c r="C102" s="2"/>
      <c r="D102" s="2"/>
      <c r="E102" s="2"/>
      <c r="F102" s="2"/>
      <c r="G102" s="2"/>
      <c r="H102" s="696"/>
      <c r="I102" s="696"/>
      <c r="J102" s="708"/>
      <c r="K102" s="2"/>
      <c r="L102" s="2"/>
      <c r="M102" s="2"/>
    </row>
  </sheetData>
  <mergeCells count="9">
    <mergeCell ref="A1:G1"/>
    <mergeCell ref="A2:G2"/>
    <mergeCell ref="D41:E41"/>
    <mergeCell ref="A45:G45"/>
    <mergeCell ref="A36:E36"/>
    <mergeCell ref="D37:E37"/>
    <mergeCell ref="D38:E38"/>
    <mergeCell ref="D39:E39"/>
    <mergeCell ref="D40:E40"/>
  </mergeCells>
  <printOptions horizontalCentered="1"/>
  <pageMargins left="0.7" right="0.65" top="0.75" bottom="0.75" header="0" footer="0.3"/>
  <pageSetup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A1:N63"/>
  <sheetViews>
    <sheetView showGridLines="0" zoomScale="80" zoomScaleNormal="80" workbookViewId="0">
      <selection sqref="A1:N62"/>
    </sheetView>
  </sheetViews>
  <sheetFormatPr defaultColWidth="9" defaultRowHeight="15.75"/>
  <cols>
    <col min="1" max="1" width="14" style="42" customWidth="1"/>
    <col min="2" max="2" width="15.85546875" style="42" customWidth="1"/>
    <col min="3" max="3" width="6.42578125" style="42" customWidth="1"/>
    <col min="4" max="4" width="5.5703125" style="42" customWidth="1"/>
    <col min="5" max="5" width="9" style="42"/>
    <col min="6" max="6" width="13.42578125" style="42" customWidth="1"/>
    <col min="7" max="7" width="6" style="42" customWidth="1"/>
    <col min="8" max="8" width="9.85546875" style="42" customWidth="1"/>
    <col min="9" max="9" width="11.42578125" style="42" customWidth="1"/>
    <col min="10" max="10" width="2.42578125" style="42" customWidth="1"/>
    <col min="11" max="11" width="6.5703125" style="42" customWidth="1"/>
    <col min="12" max="12" width="7.85546875" style="42" customWidth="1"/>
    <col min="13" max="13" width="6.85546875" style="42" customWidth="1"/>
    <col min="14" max="14" width="5.85546875" style="42" customWidth="1"/>
    <col min="15" max="16384" width="9" style="42"/>
  </cols>
  <sheetData>
    <row r="1" spans="1:14" ht="30">
      <c r="A1" s="881" t="s">
        <v>1082</v>
      </c>
      <c r="B1" s="881"/>
      <c r="C1" s="881"/>
      <c r="D1" s="881"/>
      <c r="E1" s="881"/>
      <c r="F1" s="881"/>
      <c r="G1" s="881"/>
      <c r="H1" s="881"/>
      <c r="I1" s="881"/>
      <c r="J1" s="881"/>
      <c r="K1" s="881"/>
      <c r="L1" s="881"/>
      <c r="M1" s="881"/>
    </row>
    <row r="2" spans="1:14" s="65" customFormat="1" ht="13.5" customHeight="1">
      <c r="A2" s="983" t="s">
        <v>1083</v>
      </c>
      <c r="B2" s="983"/>
      <c r="C2" s="983"/>
      <c r="D2" s="983"/>
      <c r="E2" s="983"/>
      <c r="F2" s="983"/>
      <c r="G2" s="983"/>
      <c r="H2" s="983"/>
      <c r="I2" s="983"/>
      <c r="J2" s="983"/>
      <c r="K2" s="983"/>
      <c r="L2" s="983"/>
      <c r="M2" s="983"/>
    </row>
    <row r="3" spans="1:14" ht="12.75" customHeight="1">
      <c r="A3" s="981"/>
      <c r="B3" s="981"/>
      <c r="C3" s="981"/>
      <c r="D3" s="981"/>
      <c r="E3" s="981"/>
      <c r="F3" s="981"/>
      <c r="G3" s="981"/>
      <c r="H3" s="981"/>
      <c r="I3" s="981"/>
    </row>
    <row r="4" spans="1:14" ht="19.5">
      <c r="A4" s="711" t="s">
        <v>268</v>
      </c>
      <c r="B4" s="712"/>
      <c r="C4" s="712"/>
      <c r="D4" s="712"/>
      <c r="E4" s="712"/>
      <c r="F4" s="712"/>
      <c r="G4" s="712"/>
      <c r="H4" s="712"/>
      <c r="I4" s="713"/>
      <c r="N4" s="8"/>
    </row>
    <row r="5" spans="1:14" s="8" customFormat="1" ht="14.25" customHeight="1">
      <c r="A5" s="263" t="s">
        <v>227</v>
      </c>
      <c r="B5" s="264"/>
      <c r="C5" s="264"/>
      <c r="D5" s="264"/>
      <c r="E5" s="242"/>
      <c r="F5" s="264"/>
      <c r="G5" s="264"/>
      <c r="H5" s="264"/>
      <c r="I5" s="265"/>
      <c r="K5" s="984" t="s">
        <v>233</v>
      </c>
      <c r="L5" s="985"/>
      <c r="M5" s="986"/>
    </row>
    <row r="6" spans="1:14" s="8" customFormat="1" ht="12.75">
      <c r="A6" s="181" t="s">
        <v>13</v>
      </c>
      <c r="B6" s="266" t="s">
        <v>157</v>
      </c>
      <c r="C6" s="266"/>
      <c r="D6" s="266"/>
      <c r="E6" s="266"/>
      <c r="F6" s="266"/>
      <c r="G6" s="266"/>
      <c r="H6" s="266"/>
      <c r="I6" s="267" t="s">
        <v>207</v>
      </c>
      <c r="K6" s="989" t="s">
        <v>178</v>
      </c>
      <c r="L6" s="989" t="s">
        <v>179</v>
      </c>
      <c r="M6" s="987" t="s">
        <v>572</v>
      </c>
    </row>
    <row r="7" spans="1:14" s="8" customFormat="1" ht="13.5" customHeight="1">
      <c r="A7" s="94" t="s">
        <v>228</v>
      </c>
      <c r="B7" s="982" t="s">
        <v>547</v>
      </c>
      <c r="C7" s="982"/>
      <c r="D7" s="982"/>
      <c r="E7" s="982"/>
      <c r="F7" s="982"/>
      <c r="G7" s="982"/>
      <c r="H7" s="982"/>
      <c r="I7" s="99">
        <v>384</v>
      </c>
      <c r="K7" s="989"/>
      <c r="L7" s="989"/>
      <c r="M7" s="988"/>
    </row>
    <row r="8" spans="1:14" s="8" customFormat="1" ht="13.5" customHeight="1">
      <c r="A8" s="94" t="s">
        <v>228</v>
      </c>
      <c r="B8" s="982" t="s">
        <v>269</v>
      </c>
      <c r="C8" s="982"/>
      <c r="D8" s="982"/>
      <c r="E8" s="982"/>
      <c r="F8" s="982"/>
      <c r="G8" s="982"/>
      <c r="H8" s="982"/>
      <c r="I8" s="99">
        <v>284</v>
      </c>
      <c r="K8" s="23" t="s">
        <v>183</v>
      </c>
      <c r="L8" s="23" t="s">
        <v>235</v>
      </c>
      <c r="M8" s="23" t="s">
        <v>236</v>
      </c>
    </row>
    <row r="9" spans="1:14" s="8" customFormat="1" ht="13.5" customHeight="1">
      <c r="A9" s="94"/>
      <c r="B9" s="478"/>
      <c r="C9" s="478"/>
      <c r="D9" s="478"/>
      <c r="E9" s="478"/>
      <c r="F9" s="478"/>
      <c r="G9" s="478"/>
      <c r="H9" s="478"/>
      <c r="I9" s="126" t="s">
        <v>232</v>
      </c>
      <c r="K9" s="23" t="s">
        <v>186</v>
      </c>
      <c r="L9" s="23" t="s">
        <v>238</v>
      </c>
      <c r="M9" s="23" t="s">
        <v>188</v>
      </c>
    </row>
    <row r="10" spans="1:14" s="8" customFormat="1" ht="13.5" customHeight="1">
      <c r="A10" s="271" t="s">
        <v>568</v>
      </c>
      <c r="B10" s="243" t="s">
        <v>696</v>
      </c>
      <c r="C10" s="243"/>
      <c r="D10" s="243"/>
      <c r="E10" s="243"/>
      <c r="F10" s="243"/>
      <c r="G10" s="243"/>
      <c r="H10" s="243"/>
      <c r="I10" s="100">
        <v>43</v>
      </c>
      <c r="K10" s="23" t="s">
        <v>190</v>
      </c>
      <c r="L10" s="23" t="s">
        <v>240</v>
      </c>
      <c r="M10" s="23" t="s">
        <v>6</v>
      </c>
    </row>
    <row r="11" spans="1:14" s="8" customFormat="1" ht="13.5" customHeight="1">
      <c r="A11" s="105" t="s">
        <v>229</v>
      </c>
      <c r="B11" s="93"/>
      <c r="C11" s="93"/>
      <c r="D11" s="93"/>
      <c r="E11" s="93"/>
      <c r="F11" s="93"/>
      <c r="G11" s="93"/>
      <c r="H11" s="29"/>
      <c r="I11" s="96"/>
      <c r="K11" s="23" t="s">
        <v>193</v>
      </c>
      <c r="L11" s="23" t="s">
        <v>242</v>
      </c>
      <c r="M11" s="23" t="s">
        <v>189</v>
      </c>
    </row>
    <row r="12" spans="1:14" s="8" customFormat="1" ht="13.5" customHeight="1">
      <c r="A12" s="94" t="s">
        <v>505</v>
      </c>
      <c r="B12" s="93"/>
      <c r="C12" s="93"/>
      <c r="D12" s="93"/>
      <c r="E12" s="93" t="s">
        <v>506</v>
      </c>
      <c r="F12" s="93"/>
      <c r="G12" s="93"/>
      <c r="H12" s="29"/>
      <c r="I12" s="96"/>
      <c r="K12" s="23" t="s">
        <v>196</v>
      </c>
      <c r="L12" s="23" t="s">
        <v>244</v>
      </c>
      <c r="M12" s="23" t="s">
        <v>189</v>
      </c>
    </row>
    <row r="13" spans="1:14" s="8" customFormat="1" ht="13.5" customHeight="1">
      <c r="A13" s="94" t="s">
        <v>360</v>
      </c>
      <c r="B13" s="93"/>
      <c r="C13" s="93"/>
      <c r="D13" s="93"/>
      <c r="E13" s="93" t="s">
        <v>507</v>
      </c>
      <c r="F13" s="93"/>
      <c r="G13" s="93"/>
      <c r="H13" s="29"/>
      <c r="I13" s="96"/>
      <c r="K13" s="24" t="s">
        <v>199</v>
      </c>
      <c r="L13" s="24" t="s">
        <v>245</v>
      </c>
      <c r="M13" s="24" t="s">
        <v>189</v>
      </c>
    </row>
    <row r="14" spans="1:14" s="8" customFormat="1" ht="13.5" customHeight="1">
      <c r="A14" s="94" t="s">
        <v>508</v>
      </c>
      <c r="B14" s="93"/>
      <c r="C14" s="93"/>
      <c r="D14" s="93"/>
      <c r="E14" s="93" t="s">
        <v>509</v>
      </c>
      <c r="F14" s="93"/>
      <c r="G14" s="93"/>
      <c r="H14" s="29"/>
      <c r="I14" s="96"/>
      <c r="K14" s="476" t="s">
        <v>701</v>
      </c>
      <c r="L14" s="24" t="s">
        <v>246</v>
      </c>
      <c r="M14" s="24" t="s">
        <v>189</v>
      </c>
    </row>
    <row r="15" spans="1:14" s="8" customFormat="1" ht="13.5" customHeight="1">
      <c r="A15" s="95" t="s">
        <v>510</v>
      </c>
      <c r="B15" s="98"/>
      <c r="C15" s="98"/>
      <c r="D15" s="98"/>
      <c r="E15" s="98" t="s">
        <v>503</v>
      </c>
      <c r="F15" s="98"/>
      <c r="G15" s="98"/>
      <c r="H15" s="121"/>
      <c r="I15" s="97"/>
      <c r="K15" s="329" t="s">
        <v>699</v>
      </c>
      <c r="L15" s="279"/>
      <c r="M15" s="280"/>
    </row>
    <row r="16" spans="1:14" s="8" customFormat="1" ht="13.5" customHeight="1">
      <c r="A16" s="17"/>
      <c r="B16" s="17"/>
      <c r="C16" s="17"/>
      <c r="D16" s="17"/>
      <c r="E16" s="17"/>
      <c r="F16" s="17"/>
      <c r="G16" s="17"/>
      <c r="H16" s="16"/>
      <c r="I16" s="17"/>
      <c r="N16" s="17"/>
    </row>
    <row r="17" spans="1:14" s="2" customFormat="1" ht="18" customHeight="1">
      <c r="A17" s="711" t="s">
        <v>270</v>
      </c>
      <c r="B17" s="712"/>
      <c r="C17" s="712"/>
      <c r="D17" s="712"/>
      <c r="E17" s="712"/>
      <c r="F17" s="712"/>
      <c r="G17" s="712"/>
      <c r="H17" s="712"/>
      <c r="I17" s="713"/>
      <c r="J17" s="17"/>
      <c r="K17" s="8"/>
      <c r="L17" s="8"/>
      <c r="M17" s="8"/>
      <c r="N17" s="17"/>
    </row>
    <row r="18" spans="1:14">
      <c r="A18" s="263" t="s">
        <v>227</v>
      </c>
      <c r="B18" s="264"/>
      <c r="C18" s="264"/>
      <c r="D18" s="264"/>
      <c r="E18" s="242"/>
      <c r="F18" s="264"/>
      <c r="G18" s="264"/>
      <c r="H18" s="264"/>
      <c r="I18" s="265"/>
      <c r="K18" s="984" t="s">
        <v>234</v>
      </c>
      <c r="L18" s="985"/>
      <c r="M18" s="986"/>
      <c r="N18" s="8"/>
    </row>
    <row r="19" spans="1:14" s="8" customFormat="1" ht="14.45" customHeight="1">
      <c r="A19" s="181" t="s">
        <v>13</v>
      </c>
      <c r="B19" s="266" t="s">
        <v>157</v>
      </c>
      <c r="C19" s="266"/>
      <c r="D19" s="266"/>
      <c r="E19" s="266"/>
      <c r="F19" s="266"/>
      <c r="G19" s="266"/>
      <c r="H19" s="266"/>
      <c r="I19" s="267" t="s">
        <v>207</v>
      </c>
      <c r="K19" s="989" t="s">
        <v>178</v>
      </c>
      <c r="L19" s="989" t="s">
        <v>181</v>
      </c>
      <c r="M19" s="987" t="s">
        <v>573</v>
      </c>
    </row>
    <row r="20" spans="1:14" s="8" customFormat="1" ht="14.45" customHeight="1">
      <c r="A20" s="94" t="s">
        <v>230</v>
      </c>
      <c r="B20" s="982" t="s">
        <v>547</v>
      </c>
      <c r="C20" s="982"/>
      <c r="D20" s="982"/>
      <c r="E20" s="982"/>
      <c r="F20" s="982"/>
      <c r="G20" s="982"/>
      <c r="H20" s="982"/>
      <c r="I20" s="99">
        <v>333</v>
      </c>
      <c r="K20" s="989"/>
      <c r="L20" s="989"/>
      <c r="M20" s="988"/>
      <c r="N20" s="93"/>
    </row>
    <row r="21" spans="1:14" s="8" customFormat="1" ht="14.45" customHeight="1">
      <c r="A21" s="94" t="s">
        <v>230</v>
      </c>
      <c r="B21" s="982" t="s">
        <v>269</v>
      </c>
      <c r="C21" s="982"/>
      <c r="D21" s="982"/>
      <c r="E21" s="982"/>
      <c r="F21" s="982"/>
      <c r="G21" s="982"/>
      <c r="H21" s="982"/>
      <c r="I21" s="99">
        <v>233</v>
      </c>
      <c r="J21" s="93"/>
      <c r="K21" s="23" t="s">
        <v>183</v>
      </c>
      <c r="L21" s="23" t="s">
        <v>237</v>
      </c>
      <c r="M21" s="23" t="s">
        <v>185</v>
      </c>
      <c r="N21" s="93"/>
    </row>
    <row r="22" spans="1:14" s="8" customFormat="1" ht="14.45" customHeight="1">
      <c r="A22" s="102"/>
      <c r="I22" s="126" t="s">
        <v>232</v>
      </c>
      <c r="J22" s="93"/>
      <c r="K22" s="23" t="s">
        <v>186</v>
      </c>
      <c r="L22" s="23" t="s">
        <v>239</v>
      </c>
      <c r="M22" s="23" t="s">
        <v>185</v>
      </c>
      <c r="N22" s="93"/>
    </row>
    <row r="23" spans="1:14" s="8" customFormat="1" ht="14.45" customHeight="1">
      <c r="A23" s="272" t="s">
        <v>582</v>
      </c>
      <c r="B23" s="8" t="s">
        <v>542</v>
      </c>
      <c r="E23" s="93"/>
      <c r="F23" s="93"/>
      <c r="G23" s="93"/>
      <c r="H23" s="93"/>
      <c r="I23" s="99">
        <v>13</v>
      </c>
      <c r="J23" s="93"/>
      <c r="K23" s="23" t="s">
        <v>190</v>
      </c>
      <c r="L23" s="23" t="s">
        <v>235</v>
      </c>
      <c r="M23" s="23" t="s">
        <v>241</v>
      </c>
      <c r="N23" s="93"/>
    </row>
    <row r="24" spans="1:14" s="8" customFormat="1" ht="13.5" customHeight="1">
      <c r="A24" s="273" t="s">
        <v>581</v>
      </c>
      <c r="B24" s="8" t="s">
        <v>549</v>
      </c>
      <c r="I24" s="99">
        <v>24</v>
      </c>
      <c r="J24" s="93"/>
      <c r="K24" s="23" t="s">
        <v>193</v>
      </c>
      <c r="L24" s="23" t="s">
        <v>238</v>
      </c>
      <c r="M24" s="23" t="s">
        <v>243</v>
      </c>
      <c r="N24" s="93"/>
    </row>
    <row r="25" spans="1:14" s="8" customFormat="1" ht="14.45" customHeight="1">
      <c r="A25" s="276" t="s">
        <v>571</v>
      </c>
      <c r="B25" s="8" t="s">
        <v>584</v>
      </c>
      <c r="I25" s="99">
        <v>30</v>
      </c>
      <c r="J25" s="93"/>
      <c r="K25" s="23" t="s">
        <v>196</v>
      </c>
      <c r="L25" s="23" t="s">
        <v>240</v>
      </c>
      <c r="M25" s="23" t="s">
        <v>243</v>
      </c>
      <c r="N25" s="93"/>
    </row>
    <row r="26" spans="1:14" s="8" customFormat="1" ht="14.45" customHeight="1">
      <c r="A26" s="277" t="s">
        <v>660</v>
      </c>
      <c r="B26" s="39" t="s">
        <v>585</v>
      </c>
      <c r="C26" s="39"/>
      <c r="D26" s="39"/>
      <c r="E26" s="39"/>
      <c r="F26" s="39"/>
      <c r="G26" s="39"/>
      <c r="H26" s="39"/>
      <c r="I26" s="100">
        <v>18</v>
      </c>
      <c r="J26" s="93"/>
      <c r="K26" s="24" t="s">
        <v>199</v>
      </c>
      <c r="L26" s="24" t="s">
        <v>242</v>
      </c>
      <c r="M26" s="24" t="s">
        <v>243</v>
      </c>
      <c r="N26" s="93"/>
    </row>
    <row r="27" spans="1:14" s="8" customFormat="1" ht="14.45" customHeight="1">
      <c r="A27" s="105" t="s">
        <v>231</v>
      </c>
      <c r="B27" s="93"/>
      <c r="C27" s="93"/>
      <c r="D27" s="93"/>
      <c r="E27" s="93"/>
      <c r="F27" s="93"/>
      <c r="G27" s="93"/>
      <c r="H27" s="93"/>
      <c r="I27" s="274"/>
      <c r="J27" s="93"/>
      <c r="K27" s="327" t="s">
        <v>700</v>
      </c>
      <c r="L27" s="278" t="s">
        <v>244</v>
      </c>
      <c r="M27" s="24" t="s">
        <v>243</v>
      </c>
      <c r="N27" s="93"/>
    </row>
    <row r="28" spans="1:14" s="8" customFormat="1" ht="13.5" customHeight="1">
      <c r="A28" s="123" t="s">
        <v>586</v>
      </c>
      <c r="B28" s="93"/>
      <c r="C28" s="93"/>
      <c r="D28" s="101" t="s">
        <v>587</v>
      </c>
      <c r="E28" s="93"/>
      <c r="F28" s="93"/>
      <c r="G28" s="93"/>
      <c r="H28" s="93"/>
      <c r="I28" s="99"/>
      <c r="J28" s="93"/>
      <c r="K28" s="329" t="s">
        <v>699</v>
      </c>
      <c r="L28" s="93"/>
      <c r="M28" s="93"/>
      <c r="N28" s="93"/>
    </row>
    <row r="29" spans="1:14" s="8" customFormat="1" ht="13.5" customHeight="1">
      <c r="A29" s="123" t="s">
        <v>511</v>
      </c>
      <c r="B29" s="93"/>
      <c r="C29" s="93"/>
      <c r="D29" s="101" t="s">
        <v>512</v>
      </c>
      <c r="E29" s="93"/>
      <c r="F29" s="93"/>
      <c r="G29" s="93"/>
      <c r="H29" s="93"/>
      <c r="I29" s="96"/>
      <c r="J29" s="93"/>
      <c r="K29" s="93"/>
      <c r="L29" s="93"/>
      <c r="M29" s="93"/>
      <c r="N29" s="93"/>
    </row>
    <row r="30" spans="1:14" s="8" customFormat="1" ht="13.5" customHeight="1">
      <c r="A30" s="123" t="s">
        <v>513</v>
      </c>
      <c r="B30" s="93"/>
      <c r="C30" s="93"/>
      <c r="D30" s="101" t="s">
        <v>503</v>
      </c>
      <c r="E30" s="93"/>
      <c r="F30" s="93"/>
      <c r="G30" s="93"/>
      <c r="H30" s="93"/>
      <c r="I30" s="96"/>
      <c r="J30" s="93"/>
      <c r="K30" s="93"/>
      <c r="L30" s="93"/>
      <c r="M30" s="93"/>
      <c r="N30" s="93"/>
    </row>
    <row r="31" spans="1:14" s="8" customFormat="1" ht="13.5" customHeight="1">
      <c r="A31" s="124" t="s">
        <v>514</v>
      </c>
      <c r="B31" s="98"/>
      <c r="C31" s="98"/>
      <c r="D31" s="98"/>
      <c r="E31" s="98"/>
      <c r="F31" s="98"/>
      <c r="G31" s="98"/>
      <c r="H31" s="98"/>
      <c r="I31" s="97"/>
      <c r="J31" s="93"/>
      <c r="K31" s="93"/>
      <c r="L31" s="93"/>
      <c r="M31" s="93"/>
      <c r="N31" s="93"/>
    </row>
    <row r="32" spans="1:14" s="8" customFormat="1" ht="13.5" customHeight="1">
      <c r="A32" s="95" t="s">
        <v>550</v>
      </c>
      <c r="B32" s="98"/>
      <c r="C32" s="98"/>
      <c r="D32" s="98"/>
      <c r="E32" s="98"/>
      <c r="F32" s="98"/>
      <c r="G32" s="98"/>
      <c r="H32" s="98"/>
      <c r="I32" s="100">
        <v>44</v>
      </c>
      <c r="J32" s="93"/>
      <c r="K32" s="93"/>
      <c r="L32" s="93"/>
      <c r="M32" s="93"/>
      <c r="N32" s="93"/>
    </row>
    <row r="33" spans="1:14" s="8" customFormat="1" ht="14.45" customHeight="1">
      <c r="J33" s="93"/>
      <c r="K33" s="93"/>
      <c r="L33" s="93"/>
      <c r="M33" s="93"/>
      <c r="N33" s="2"/>
    </row>
    <row r="34" spans="1:14" s="2" customFormat="1" ht="18" customHeight="1">
      <c r="A34" s="711" t="s">
        <v>271</v>
      </c>
      <c r="B34" s="712"/>
      <c r="C34" s="712"/>
      <c r="D34" s="712"/>
      <c r="E34" s="712"/>
      <c r="F34" s="712"/>
      <c r="G34" s="712"/>
      <c r="H34" s="712"/>
      <c r="I34" s="713"/>
      <c r="K34" s="8"/>
      <c r="L34" s="8"/>
      <c r="M34" s="8"/>
    </row>
    <row r="35" spans="1:14" s="2" customFormat="1" ht="12.75">
      <c r="A35" s="263" t="s">
        <v>227</v>
      </c>
      <c r="B35" s="264"/>
      <c r="C35" s="264"/>
      <c r="D35" s="264"/>
      <c r="E35" s="242"/>
      <c r="F35" s="264"/>
      <c r="G35" s="264"/>
      <c r="H35" s="264"/>
      <c r="I35" s="265"/>
      <c r="K35" s="993" t="s">
        <v>551</v>
      </c>
      <c r="L35" s="994"/>
      <c r="M35" s="994"/>
      <c r="N35" s="995"/>
    </row>
    <row r="36" spans="1:14" s="2" customFormat="1" ht="12.75">
      <c r="A36" s="181" t="s">
        <v>13</v>
      </c>
      <c r="B36" s="266" t="s">
        <v>157</v>
      </c>
      <c r="C36" s="266"/>
      <c r="D36" s="266"/>
      <c r="E36" s="266"/>
      <c r="F36" s="266"/>
      <c r="G36" s="266"/>
      <c r="H36" s="266"/>
      <c r="I36" s="267" t="s">
        <v>207</v>
      </c>
      <c r="K36" s="992" t="s">
        <v>178</v>
      </c>
      <c r="L36" s="992" t="s">
        <v>179</v>
      </c>
      <c r="M36" s="991" t="s">
        <v>572</v>
      </c>
      <c r="N36" s="990" t="s">
        <v>583</v>
      </c>
    </row>
    <row r="37" spans="1:14" s="2" customFormat="1" ht="12.75">
      <c r="A37" s="35" t="s">
        <v>247</v>
      </c>
      <c r="B37" s="980" t="s">
        <v>547</v>
      </c>
      <c r="C37" s="980"/>
      <c r="D37" s="980"/>
      <c r="E37" s="980"/>
      <c r="F37" s="980"/>
      <c r="G37" s="980"/>
      <c r="H37" s="980"/>
      <c r="I37" s="112">
        <v>560</v>
      </c>
      <c r="K37" s="992"/>
      <c r="L37" s="992"/>
      <c r="M37" s="991"/>
      <c r="N37" s="990"/>
    </row>
    <row r="38" spans="1:14" ht="13.5" customHeight="1">
      <c r="A38" s="35" t="s">
        <v>247</v>
      </c>
      <c r="B38" s="980" t="s">
        <v>269</v>
      </c>
      <c r="C38" s="980"/>
      <c r="D38" s="980"/>
      <c r="E38" s="980"/>
      <c r="F38" s="980"/>
      <c r="G38" s="980"/>
      <c r="H38" s="980"/>
      <c r="I38" s="112">
        <v>396</v>
      </c>
      <c r="K38" s="25" t="s">
        <v>250</v>
      </c>
      <c r="L38" s="25" t="s">
        <v>188</v>
      </c>
      <c r="M38" s="25" t="s">
        <v>5</v>
      </c>
      <c r="N38" s="25" t="s">
        <v>4</v>
      </c>
    </row>
    <row r="39" spans="1:14" ht="13.5" customHeight="1">
      <c r="A39" s="102"/>
      <c r="B39" s="8"/>
      <c r="C39" s="8"/>
      <c r="D39" s="125"/>
      <c r="E39" s="477"/>
      <c r="F39" s="477"/>
      <c r="G39" s="477"/>
      <c r="H39" s="477"/>
      <c r="I39" s="126" t="s">
        <v>232</v>
      </c>
      <c r="K39" s="26" t="s">
        <v>183</v>
      </c>
      <c r="L39" s="26" t="s">
        <v>184</v>
      </c>
      <c r="M39" s="26" t="s">
        <v>236</v>
      </c>
      <c r="N39" s="26" t="s">
        <v>185</v>
      </c>
    </row>
    <row r="40" spans="1:14" ht="13.5" customHeight="1">
      <c r="A40" s="272" t="s">
        <v>578</v>
      </c>
      <c r="B40" s="8" t="s">
        <v>543</v>
      </c>
      <c r="C40" s="8"/>
      <c r="D40" s="8"/>
      <c r="E40" s="8"/>
      <c r="F40" s="8"/>
      <c r="G40" s="8"/>
      <c r="H40" s="125"/>
      <c r="I40" s="112">
        <v>51</v>
      </c>
      <c r="K40" s="26" t="s">
        <v>186</v>
      </c>
      <c r="L40" s="26" t="s">
        <v>187</v>
      </c>
      <c r="M40" s="26" t="s">
        <v>188</v>
      </c>
      <c r="N40" s="26" t="s">
        <v>185</v>
      </c>
    </row>
    <row r="41" spans="1:14" ht="13.5" customHeight="1">
      <c r="A41" s="273" t="s">
        <v>579</v>
      </c>
      <c r="B41" s="8" t="s">
        <v>549</v>
      </c>
      <c r="C41" s="8"/>
      <c r="D41" s="8"/>
      <c r="E41" s="8"/>
      <c r="F41" s="8"/>
      <c r="G41" s="8"/>
      <c r="H41" s="8"/>
      <c r="I41" s="99">
        <v>24</v>
      </c>
      <c r="K41" s="26" t="s">
        <v>190</v>
      </c>
      <c r="L41" s="26" t="s">
        <v>191</v>
      </c>
      <c r="M41" s="26" t="s">
        <v>6</v>
      </c>
      <c r="N41" s="26" t="s">
        <v>241</v>
      </c>
    </row>
    <row r="42" spans="1:14" ht="13.5" customHeight="1">
      <c r="A42" s="276" t="s">
        <v>580</v>
      </c>
      <c r="B42" s="8" t="s">
        <v>548</v>
      </c>
      <c r="C42" s="8"/>
      <c r="D42" s="8"/>
      <c r="E42" s="8"/>
      <c r="F42" s="8"/>
      <c r="G42" s="8"/>
      <c r="H42" s="8"/>
      <c r="I42" s="99">
        <v>30</v>
      </c>
      <c r="K42" s="26" t="s">
        <v>193</v>
      </c>
      <c r="L42" s="26" t="s">
        <v>194</v>
      </c>
      <c r="M42" s="26" t="s">
        <v>189</v>
      </c>
      <c r="N42" s="26" t="s">
        <v>243</v>
      </c>
    </row>
    <row r="43" spans="1:14" ht="13.5" customHeight="1">
      <c r="A43" s="277" t="s">
        <v>570</v>
      </c>
      <c r="B43" s="39" t="s">
        <v>1084</v>
      </c>
      <c r="C43" s="39"/>
      <c r="D43" s="39"/>
      <c r="E43" s="39"/>
      <c r="F43" s="39"/>
      <c r="G43" s="39"/>
      <c r="H43" s="39"/>
      <c r="I43" s="100">
        <v>12</v>
      </c>
      <c r="K43" s="26" t="s">
        <v>196</v>
      </c>
      <c r="L43" s="26" t="s">
        <v>197</v>
      </c>
      <c r="M43" s="26" t="s">
        <v>189</v>
      </c>
      <c r="N43" s="26" t="s">
        <v>243</v>
      </c>
    </row>
    <row r="44" spans="1:14" ht="13.5" customHeight="1">
      <c r="A44" s="275" t="s">
        <v>248</v>
      </c>
      <c r="B44" s="125"/>
      <c r="C44" s="125"/>
      <c r="D44" s="90"/>
      <c r="E44" s="90"/>
      <c r="F44" s="125"/>
      <c r="G44" s="125"/>
      <c r="H44" s="125"/>
      <c r="I44" s="112"/>
      <c r="K44" s="26" t="s">
        <v>199</v>
      </c>
      <c r="L44" s="26" t="s">
        <v>200</v>
      </c>
      <c r="M44" s="26" t="s">
        <v>189</v>
      </c>
      <c r="N44" s="26" t="s">
        <v>243</v>
      </c>
    </row>
    <row r="45" spans="1:14" ht="13.5" customHeight="1">
      <c r="A45" s="91" t="s">
        <v>515</v>
      </c>
      <c r="B45" s="125"/>
      <c r="C45" s="8"/>
      <c r="D45" s="90"/>
      <c r="E45" s="8"/>
      <c r="F45" s="125"/>
      <c r="G45" s="125"/>
      <c r="H45" s="125"/>
      <c r="I45" s="112"/>
      <c r="K45" s="26" t="s">
        <v>701</v>
      </c>
      <c r="L45" s="26" t="s">
        <v>202</v>
      </c>
      <c r="M45" s="26" t="s">
        <v>189</v>
      </c>
      <c r="N45" s="26" t="s">
        <v>243</v>
      </c>
    </row>
    <row r="46" spans="1:14" ht="13.5" customHeight="1">
      <c r="A46" s="91" t="s">
        <v>360</v>
      </c>
      <c r="B46" s="125"/>
      <c r="C46" s="125"/>
      <c r="D46" s="125"/>
      <c r="E46" s="125" t="s">
        <v>514</v>
      </c>
      <c r="F46" s="125"/>
      <c r="G46" s="125"/>
      <c r="H46" s="125"/>
      <c r="I46" s="128"/>
      <c r="K46" s="329" t="s">
        <v>699</v>
      </c>
    </row>
    <row r="47" spans="1:14" ht="13.5" customHeight="1">
      <c r="A47" s="91" t="s">
        <v>508</v>
      </c>
      <c r="B47" s="125"/>
      <c r="C47" s="125"/>
      <c r="D47" s="125"/>
      <c r="E47" s="125" t="s">
        <v>1085</v>
      </c>
      <c r="F47" s="125"/>
      <c r="G47" s="125"/>
      <c r="H47" s="125"/>
      <c r="I47" s="128"/>
    </row>
    <row r="48" spans="1:14" ht="13.5" customHeight="1">
      <c r="A48" s="91" t="s">
        <v>503</v>
      </c>
      <c r="B48" s="125"/>
      <c r="C48" s="125"/>
      <c r="D48" s="8"/>
      <c r="E48" s="125" t="s">
        <v>516</v>
      </c>
      <c r="F48" s="125"/>
      <c r="G48" s="125"/>
      <c r="H48" s="125"/>
      <c r="I48" s="128"/>
    </row>
    <row r="49" spans="1:14" ht="13.5" customHeight="1">
      <c r="A49" s="129" t="s">
        <v>517</v>
      </c>
      <c r="B49" s="127"/>
      <c r="C49" s="127"/>
      <c r="D49" s="39"/>
      <c r="E49" s="127" t="s">
        <v>587</v>
      </c>
      <c r="F49" s="127"/>
      <c r="G49" s="127"/>
      <c r="H49" s="127"/>
      <c r="I49" s="130"/>
    </row>
    <row r="50" spans="1:14" ht="13.5" customHeight="1"/>
    <row r="51" spans="1:14" ht="13.5" customHeight="1">
      <c r="A51" s="90" t="s">
        <v>569</v>
      </c>
      <c r="B51" s="256"/>
      <c r="C51" s="256"/>
      <c r="D51" s="256"/>
      <c r="E51" s="256"/>
      <c r="F51" s="256"/>
      <c r="G51" s="8"/>
      <c r="H51" s="8"/>
      <c r="I51" s="256"/>
      <c r="K51" s="27"/>
    </row>
    <row r="52" spans="1:14">
      <c r="A52" s="125" t="s">
        <v>575</v>
      </c>
      <c r="B52" s="101"/>
      <c r="C52" s="101"/>
      <c r="D52" s="101"/>
      <c r="E52" s="101"/>
      <c r="F52" s="101"/>
      <c r="G52" s="93"/>
      <c r="H52" s="125"/>
      <c r="I52" s="256"/>
      <c r="N52" s="17"/>
    </row>
    <row r="53" spans="1:14" ht="12.75" customHeight="1">
      <c r="A53" s="125"/>
      <c r="B53" s="101"/>
      <c r="C53" s="101"/>
      <c r="D53" s="101"/>
      <c r="E53" s="101"/>
      <c r="F53" s="101"/>
      <c r="G53" s="93"/>
      <c r="H53" s="125"/>
      <c r="I53" s="256"/>
      <c r="J53" s="714"/>
      <c r="N53" s="17"/>
    </row>
    <row r="54" spans="1:14" ht="10.5" customHeight="1">
      <c r="A54" s="125" t="s">
        <v>574</v>
      </c>
      <c r="B54" s="8"/>
      <c r="C54" s="8"/>
      <c r="D54" s="8"/>
      <c r="E54" s="8"/>
      <c r="F54" s="8"/>
      <c r="G54" s="8"/>
      <c r="H54" s="8"/>
      <c r="I54" s="8"/>
      <c r="J54" s="27"/>
      <c r="N54" s="715"/>
    </row>
    <row r="55" spans="1:14" ht="9.75" customHeight="1">
      <c r="A55" s="125" t="s">
        <v>576</v>
      </c>
      <c r="B55" s="270"/>
      <c r="C55" s="270"/>
      <c r="D55" s="270"/>
      <c r="E55" s="270"/>
      <c r="F55" s="270"/>
      <c r="G55" s="270"/>
      <c r="H55" s="270"/>
      <c r="I55" s="270"/>
      <c r="J55" s="27"/>
    </row>
    <row r="56" spans="1:14" ht="12" customHeight="1">
      <c r="A56" s="90"/>
      <c r="B56" s="270"/>
      <c r="C56" s="270"/>
      <c r="D56" s="270"/>
      <c r="E56" s="270"/>
      <c r="F56" s="270"/>
      <c r="G56" s="270"/>
      <c r="H56" s="270"/>
      <c r="I56" s="270"/>
    </row>
    <row r="57" spans="1:14" s="715" customFormat="1" ht="12.75" customHeight="1">
      <c r="A57" s="90" t="s">
        <v>1086</v>
      </c>
      <c r="B57" s="714"/>
      <c r="C57" s="714"/>
      <c r="D57" s="714"/>
      <c r="E57" s="714"/>
      <c r="F57" s="714"/>
      <c r="G57" s="42"/>
      <c r="H57" s="42"/>
      <c r="I57" s="27"/>
      <c r="K57" s="714"/>
      <c r="L57" s="42"/>
      <c r="M57" s="42"/>
      <c r="N57" s="42"/>
    </row>
    <row r="58" spans="1:14" s="715" customFormat="1" ht="9.75" customHeight="1">
      <c r="A58" s="125" t="s">
        <v>577</v>
      </c>
      <c r="B58" s="714"/>
      <c r="C58" s="714"/>
      <c r="D58" s="714"/>
      <c r="E58" s="714"/>
      <c r="F58" s="714"/>
      <c r="G58" s="42"/>
      <c r="H58" s="2"/>
      <c r="I58" s="714"/>
      <c r="K58" s="27"/>
      <c r="L58" s="42"/>
      <c r="M58" s="42"/>
      <c r="N58" s="17"/>
    </row>
    <row r="59" spans="1:14" ht="12.75" customHeight="1">
      <c r="A59" s="90"/>
      <c r="B59" s="714"/>
      <c r="C59" s="714"/>
      <c r="D59" s="714"/>
      <c r="E59" s="714"/>
      <c r="F59" s="714"/>
      <c r="J59" s="27"/>
      <c r="K59" s="714"/>
      <c r="L59" s="10"/>
    </row>
    <row r="60" spans="1:14" ht="10.5" customHeight="1">
      <c r="A60" s="269" t="s">
        <v>249</v>
      </c>
      <c r="J60" s="714"/>
    </row>
    <row r="61" spans="1:14" ht="12.75" customHeight="1">
      <c r="A61" s="714"/>
      <c r="L61" s="10"/>
      <c r="M61" s="10"/>
    </row>
    <row r="62" spans="1:14">
      <c r="A62" s="714"/>
    </row>
    <row r="63" spans="1:14">
      <c r="A63" s="714"/>
    </row>
  </sheetData>
  <mergeCells count="22">
    <mergeCell ref="K19:K20"/>
    <mergeCell ref="L19:L20"/>
    <mergeCell ref="M19:M20"/>
    <mergeCell ref="K18:M18"/>
    <mergeCell ref="N36:N37"/>
    <mergeCell ref="M36:M37"/>
    <mergeCell ref="L36:L37"/>
    <mergeCell ref="K36:K37"/>
    <mergeCell ref="K35:N35"/>
    <mergeCell ref="A1:M1"/>
    <mergeCell ref="A2:M2"/>
    <mergeCell ref="K5:M5"/>
    <mergeCell ref="M6:M7"/>
    <mergeCell ref="L6:L7"/>
    <mergeCell ref="K6:K7"/>
    <mergeCell ref="B38:H38"/>
    <mergeCell ref="A3:I3"/>
    <mergeCell ref="B7:H7"/>
    <mergeCell ref="B8:H8"/>
    <mergeCell ref="B20:H20"/>
    <mergeCell ref="B21:H21"/>
    <mergeCell ref="B37:H37"/>
  </mergeCells>
  <printOptions horizontalCentered="1"/>
  <pageMargins left="0.7" right="0.65" top="0.75" bottom="0.75" header="0" footer="0.3"/>
  <pageSetup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pageSetUpPr fitToPage="1"/>
  </sheetPr>
  <dimension ref="A1:K91"/>
  <sheetViews>
    <sheetView showGridLines="0" zoomScale="90" zoomScaleNormal="90" zoomScalePageLayoutView="50" workbookViewId="0">
      <selection activeCell="C1" sqref="A1:H59"/>
    </sheetView>
  </sheetViews>
  <sheetFormatPr defaultColWidth="9.140625" defaultRowHeight="15.75"/>
  <cols>
    <col min="1" max="3" width="13.5703125" style="42" customWidth="1"/>
    <col min="4" max="4" width="12.85546875" style="42" customWidth="1"/>
    <col min="5" max="5" width="3.42578125" style="42" customWidth="1"/>
    <col min="6" max="8" width="13.5703125" style="42" customWidth="1"/>
    <col min="9" max="16384" width="9.140625" style="42"/>
  </cols>
  <sheetData>
    <row r="1" spans="1:8" ht="24.75" customHeight="1">
      <c r="A1" s="599"/>
      <c r="B1" s="599"/>
      <c r="C1" s="996" t="s">
        <v>1087</v>
      </c>
      <c r="D1" s="881"/>
      <c r="E1" s="881"/>
      <c r="F1" s="881"/>
      <c r="G1" s="881"/>
      <c r="H1" s="881"/>
    </row>
    <row r="2" spans="1:8" ht="39.6" customHeight="1">
      <c r="A2" s="304"/>
      <c r="B2" s="304"/>
      <c r="C2" s="997"/>
      <c r="D2" s="997"/>
      <c r="E2" s="997"/>
      <c r="F2" s="997"/>
      <c r="G2" s="997"/>
      <c r="H2" s="997"/>
    </row>
    <row r="3" spans="1:8" ht="18.75" customHeight="1">
      <c r="A3" s="600" t="s">
        <v>255</v>
      </c>
      <c r="B3" s="602"/>
      <c r="C3" s="602"/>
      <c r="D3" s="602"/>
      <c r="E3" s="602"/>
      <c r="F3" s="716"/>
      <c r="G3" s="716"/>
      <c r="H3" s="717"/>
    </row>
    <row r="4" spans="1:8" s="8" customFormat="1" ht="12.75">
      <c r="A4" s="188" t="s">
        <v>13</v>
      </c>
      <c r="B4" s="189" t="s">
        <v>157</v>
      </c>
      <c r="C4" s="189" t="s">
        <v>1</v>
      </c>
      <c r="D4" s="190"/>
      <c r="E4" s="190"/>
      <c r="F4" s="283"/>
      <c r="G4" s="288" t="s">
        <v>206</v>
      </c>
      <c r="H4" s="191" t="s">
        <v>627</v>
      </c>
    </row>
    <row r="5" spans="1:8" s="8" customFormat="1" ht="14.45" customHeight="1">
      <c r="A5" s="33" t="s">
        <v>628</v>
      </c>
      <c r="B5" s="50" t="s">
        <v>612</v>
      </c>
      <c r="C5" s="50" t="s">
        <v>614</v>
      </c>
      <c r="D5" s="50"/>
      <c r="E5" s="50"/>
      <c r="F5" s="45"/>
      <c r="G5" s="45">
        <v>511</v>
      </c>
      <c r="H5" s="284">
        <v>541</v>
      </c>
    </row>
    <row r="6" spans="1:8" s="8" customFormat="1" ht="14.45" customHeight="1">
      <c r="A6" s="36" t="s">
        <v>629</v>
      </c>
      <c r="B6" s="37" t="s">
        <v>612</v>
      </c>
      <c r="C6" s="37" t="s">
        <v>615</v>
      </c>
      <c r="D6" s="37"/>
      <c r="E6" s="37"/>
      <c r="F6" s="148"/>
      <c r="G6" s="148">
        <v>511</v>
      </c>
      <c r="H6" s="286">
        <v>541</v>
      </c>
    </row>
    <row r="7" spans="1:8" s="8" customFormat="1" ht="14.45" customHeight="1">
      <c r="A7" s="35" t="s">
        <v>630</v>
      </c>
      <c r="B7" s="90" t="s">
        <v>613</v>
      </c>
      <c r="C7" s="90" t="s">
        <v>614</v>
      </c>
      <c r="D7" s="90"/>
      <c r="E7" s="90"/>
      <c r="F7" s="149"/>
      <c r="G7" s="149">
        <v>649</v>
      </c>
      <c r="H7" s="285">
        <v>678</v>
      </c>
    </row>
    <row r="8" spans="1:8" s="8" customFormat="1" ht="14.45" customHeight="1">
      <c r="A8" s="35" t="s">
        <v>631</v>
      </c>
      <c r="B8" s="90" t="s">
        <v>613</v>
      </c>
      <c r="C8" s="90" t="s">
        <v>615</v>
      </c>
      <c r="D8" s="90"/>
      <c r="E8" s="90"/>
      <c r="F8" s="149"/>
      <c r="G8" s="149">
        <v>649</v>
      </c>
      <c r="H8" s="285">
        <v>678</v>
      </c>
    </row>
    <row r="9" spans="1:8" s="8" customFormat="1" ht="14.45" customHeight="1">
      <c r="A9" s="36" t="s">
        <v>632</v>
      </c>
      <c r="B9" s="37" t="s">
        <v>613</v>
      </c>
      <c r="C9" s="37" t="s">
        <v>616</v>
      </c>
      <c r="D9" s="37"/>
      <c r="E9" s="37"/>
      <c r="F9" s="148"/>
      <c r="G9" s="148">
        <v>649</v>
      </c>
      <c r="H9" s="286">
        <v>678</v>
      </c>
    </row>
    <row r="10" spans="1:8" s="8" customFormat="1" ht="14.45" customHeight="1">
      <c r="A10" s="363" t="s">
        <v>1088</v>
      </c>
      <c r="B10" s="245" t="s">
        <v>895</v>
      </c>
      <c r="C10" s="245"/>
      <c r="D10" s="245"/>
      <c r="E10" s="245"/>
      <c r="F10" s="718"/>
      <c r="G10" s="718">
        <v>265</v>
      </c>
      <c r="H10" s="719">
        <v>265</v>
      </c>
    </row>
    <row r="11" spans="1:8" s="8" customFormat="1" ht="14.45" customHeight="1">
      <c r="A11" s="35" t="s">
        <v>656</v>
      </c>
      <c r="B11" s="90"/>
      <c r="C11" s="90"/>
      <c r="D11" s="90"/>
      <c r="E11" s="90"/>
      <c r="F11" s="149"/>
      <c r="G11" s="149"/>
      <c r="H11" s="285"/>
    </row>
    <row r="12" spans="1:8" s="8" customFormat="1" ht="14.45" customHeight="1">
      <c r="A12" s="114" t="s">
        <v>666</v>
      </c>
      <c r="B12" s="50"/>
      <c r="C12" s="50"/>
      <c r="D12" s="50" t="s">
        <v>663</v>
      </c>
      <c r="E12" s="50"/>
      <c r="F12" s="50"/>
      <c r="G12" s="50"/>
      <c r="H12" s="115"/>
    </row>
    <row r="13" spans="1:8" s="8" customFormat="1" ht="14.45" customHeight="1">
      <c r="A13" s="102" t="s">
        <v>661</v>
      </c>
      <c r="B13" s="90"/>
      <c r="C13" s="90"/>
      <c r="D13" s="90" t="s">
        <v>664</v>
      </c>
      <c r="E13" s="90"/>
      <c r="G13" s="90"/>
      <c r="H13" s="116"/>
    </row>
    <row r="14" spans="1:8" s="8" customFormat="1" ht="14.45" customHeight="1">
      <c r="A14" s="102" t="s">
        <v>662</v>
      </c>
      <c r="B14" s="90"/>
      <c r="C14" s="90"/>
      <c r="D14" s="90" t="s">
        <v>665</v>
      </c>
      <c r="E14" s="90"/>
      <c r="G14" s="90"/>
      <c r="H14" s="116"/>
    </row>
    <row r="15" spans="1:8" s="8" customFormat="1" ht="14.45" customHeight="1">
      <c r="A15" s="122" t="s">
        <v>1089</v>
      </c>
      <c r="B15" s="37"/>
      <c r="C15" s="37"/>
      <c r="D15" s="39" t="s">
        <v>702</v>
      </c>
      <c r="E15" s="37"/>
      <c r="F15" s="39"/>
      <c r="G15" s="37"/>
      <c r="H15" s="117"/>
    </row>
    <row r="16" spans="1:8" s="8" customFormat="1" ht="14.45" customHeight="1">
      <c r="A16" s="998" t="s">
        <v>703</v>
      </c>
      <c r="B16" s="999"/>
      <c r="C16" s="999"/>
      <c r="D16" s="999"/>
      <c r="E16" s="999"/>
      <c r="F16" s="999"/>
      <c r="G16" s="999"/>
      <c r="H16" s="1000"/>
    </row>
    <row r="17" spans="1:9" s="8" customFormat="1" ht="14.45" customHeight="1">
      <c r="A17" s="1001"/>
      <c r="B17" s="1002"/>
      <c r="C17" s="1002"/>
      <c r="D17" s="1002"/>
      <c r="E17" s="1002"/>
      <c r="F17" s="1002"/>
      <c r="G17" s="1002"/>
      <c r="H17" s="1003"/>
    </row>
    <row r="18" spans="1:9" ht="10.5" customHeight="1">
      <c r="A18" s="18"/>
      <c r="B18" s="14"/>
      <c r="C18" s="14"/>
      <c r="D18" s="14"/>
      <c r="E18" s="14"/>
      <c r="F18" s="14"/>
      <c r="G18" s="14"/>
      <c r="H18" s="14"/>
      <c r="I18" s="2"/>
    </row>
    <row r="19" spans="1:9" ht="18.75" customHeight="1">
      <c r="A19" s="600" t="s">
        <v>256</v>
      </c>
      <c r="B19" s="602"/>
      <c r="C19" s="602"/>
      <c r="D19" s="602"/>
      <c r="E19" s="602"/>
      <c r="F19" s="716"/>
      <c r="G19" s="716"/>
      <c r="H19" s="717"/>
    </row>
    <row r="20" spans="1:9" s="8" customFormat="1" ht="14.45" customHeight="1">
      <c r="A20" s="188" t="s">
        <v>13</v>
      </c>
      <c r="B20" s="189" t="s">
        <v>157</v>
      </c>
      <c r="C20" s="189" t="s">
        <v>1</v>
      </c>
      <c r="D20" s="190"/>
      <c r="E20" s="190"/>
      <c r="F20" s="190"/>
      <c r="G20" s="288" t="s">
        <v>206</v>
      </c>
      <c r="H20" s="191" t="s">
        <v>627</v>
      </c>
    </row>
    <row r="21" spans="1:9" s="8" customFormat="1" ht="14.45" customHeight="1">
      <c r="A21" s="33" t="s">
        <v>633</v>
      </c>
      <c r="B21" s="50" t="s">
        <v>625</v>
      </c>
      <c r="C21" s="50" t="s">
        <v>614</v>
      </c>
      <c r="D21" s="50"/>
      <c r="E21" s="50"/>
      <c r="F21" s="45"/>
      <c r="G21" s="45">
        <v>437</v>
      </c>
      <c r="H21" s="284">
        <v>463</v>
      </c>
    </row>
    <row r="22" spans="1:9" s="8" customFormat="1" ht="14.45" customHeight="1">
      <c r="A22" s="36" t="s">
        <v>634</v>
      </c>
      <c r="B22" s="37" t="s">
        <v>625</v>
      </c>
      <c r="C22" s="37" t="s">
        <v>615</v>
      </c>
      <c r="D22" s="37"/>
      <c r="E22" s="37"/>
      <c r="F22" s="148"/>
      <c r="G22" s="148">
        <v>437</v>
      </c>
      <c r="H22" s="286">
        <v>463</v>
      </c>
    </row>
    <row r="23" spans="1:9" s="8" customFormat="1" ht="14.45" customHeight="1">
      <c r="A23" s="35" t="s">
        <v>635</v>
      </c>
      <c r="B23" s="90" t="s">
        <v>626</v>
      </c>
      <c r="C23" s="90" t="s">
        <v>614</v>
      </c>
      <c r="D23" s="90"/>
      <c r="E23" s="90"/>
      <c r="F23" s="149"/>
      <c r="G23" s="149">
        <v>649</v>
      </c>
      <c r="H23" s="285">
        <v>678</v>
      </c>
    </row>
    <row r="24" spans="1:9" s="8" customFormat="1" ht="14.45" customHeight="1">
      <c r="A24" s="35" t="s">
        <v>636</v>
      </c>
      <c r="B24" s="90" t="s">
        <v>626</v>
      </c>
      <c r="C24" s="90" t="s">
        <v>615</v>
      </c>
      <c r="D24" s="90"/>
      <c r="E24" s="90"/>
      <c r="F24" s="149"/>
      <c r="G24" s="149">
        <v>649</v>
      </c>
      <c r="H24" s="285">
        <v>678</v>
      </c>
    </row>
    <row r="25" spans="1:9" s="8" customFormat="1" ht="14.45" customHeight="1">
      <c r="A25" s="36" t="s">
        <v>637</v>
      </c>
      <c r="B25" s="37" t="s">
        <v>626</v>
      </c>
      <c r="C25" s="37" t="s">
        <v>616</v>
      </c>
      <c r="D25" s="37"/>
      <c r="E25" s="37"/>
      <c r="F25" s="148"/>
      <c r="G25" s="148">
        <v>649</v>
      </c>
      <c r="H25" s="286">
        <v>678</v>
      </c>
    </row>
    <row r="26" spans="1:9" s="8" customFormat="1" ht="14.45" customHeight="1">
      <c r="A26" s="35" t="s">
        <v>1090</v>
      </c>
      <c r="B26" s="90"/>
      <c r="C26" s="90"/>
      <c r="D26" s="90"/>
      <c r="E26" s="90"/>
      <c r="F26" s="149"/>
      <c r="G26" s="149"/>
      <c r="H26" s="285"/>
    </row>
    <row r="27" spans="1:9" s="8" customFormat="1" ht="14.45" customHeight="1">
      <c r="A27" s="114" t="s">
        <v>673</v>
      </c>
      <c r="B27" s="50"/>
      <c r="C27" s="50"/>
      <c r="D27" s="118"/>
      <c r="E27" s="50" t="s">
        <v>663</v>
      </c>
      <c r="F27" s="50"/>
      <c r="G27" s="50"/>
      <c r="H27" s="115"/>
    </row>
    <row r="28" spans="1:9" s="8" customFormat="1" ht="14.45" customHeight="1">
      <c r="A28" s="35" t="s">
        <v>672</v>
      </c>
      <c r="B28" s="90"/>
      <c r="E28" s="90" t="s">
        <v>669</v>
      </c>
      <c r="F28" s="90"/>
      <c r="G28" s="90"/>
      <c r="H28" s="116"/>
    </row>
    <row r="29" spans="1:9" s="8" customFormat="1" ht="14.45" customHeight="1">
      <c r="A29" s="35" t="s">
        <v>667</v>
      </c>
      <c r="B29" s="90"/>
      <c r="E29" s="90" t="s">
        <v>670</v>
      </c>
      <c r="F29" s="90"/>
      <c r="G29" s="90"/>
      <c r="H29" s="116"/>
    </row>
    <row r="30" spans="1:9" s="8" customFormat="1" ht="14.45" customHeight="1">
      <c r="A30" s="35" t="s">
        <v>668</v>
      </c>
      <c r="B30" s="90"/>
      <c r="C30" s="90"/>
      <c r="D30" s="90"/>
      <c r="E30" s="90" t="s">
        <v>671</v>
      </c>
      <c r="F30" s="90"/>
      <c r="G30" s="90"/>
      <c r="H30" s="116"/>
    </row>
    <row r="31" spans="1:9" s="8" customFormat="1" ht="14.45" customHeight="1">
      <c r="A31" s="36"/>
      <c r="B31" s="37"/>
      <c r="C31" s="37"/>
      <c r="D31" s="37"/>
      <c r="E31" s="37" t="s">
        <v>597</v>
      </c>
      <c r="F31" s="37"/>
      <c r="G31" s="37"/>
      <c r="H31" s="117"/>
    </row>
    <row r="32" spans="1:9" s="8" customFormat="1" ht="14.45" customHeight="1">
      <c r="A32" s="1004" t="s">
        <v>1091</v>
      </c>
      <c r="B32" s="1005"/>
      <c r="C32" s="1005"/>
      <c r="D32" s="1005"/>
      <c r="E32" s="1005"/>
      <c r="F32" s="1005"/>
      <c r="G32" s="1005"/>
      <c r="H32" s="1006"/>
    </row>
    <row r="33" spans="1:11" s="8" customFormat="1" ht="14.45" customHeight="1">
      <c r="A33" s="1007"/>
      <c r="B33" s="1008"/>
      <c r="C33" s="1008"/>
      <c r="D33" s="1008"/>
      <c r="E33" s="1008"/>
      <c r="F33" s="1008"/>
      <c r="G33" s="1008"/>
      <c r="H33" s="1009"/>
    </row>
    <row r="34" spans="1:11" s="8" customFormat="1" ht="14.45" customHeight="1">
      <c r="A34" s="90"/>
      <c r="B34" s="90"/>
      <c r="C34" s="90"/>
      <c r="D34" s="90"/>
      <c r="E34" s="90"/>
      <c r="F34" s="90"/>
      <c r="G34" s="90"/>
      <c r="H34" s="90"/>
    </row>
    <row r="35" spans="1:11" ht="19.5">
      <c r="A35" s="1010" t="s">
        <v>1092</v>
      </c>
      <c r="B35" s="1011"/>
      <c r="C35" s="1011"/>
      <c r="D35" s="1011"/>
      <c r="E35" s="1011"/>
      <c r="F35" s="1011"/>
      <c r="G35" s="1011"/>
      <c r="H35" s="1012"/>
      <c r="I35" s="19"/>
      <c r="J35" s="2"/>
      <c r="K35" s="2"/>
    </row>
    <row r="36" spans="1:11">
      <c r="A36" s="299" t="s">
        <v>221</v>
      </c>
      <c r="B36" s="299" t="s">
        <v>179</v>
      </c>
      <c r="C36" s="299" t="s">
        <v>222</v>
      </c>
      <c r="D36" s="299" t="s">
        <v>223</v>
      </c>
      <c r="E36" s="300"/>
      <c r="F36" s="301" t="s">
        <v>209</v>
      </c>
      <c r="G36" s="481" t="s">
        <v>181</v>
      </c>
      <c r="H36" s="301" t="s">
        <v>640</v>
      </c>
      <c r="I36" s="302"/>
      <c r="J36" s="2"/>
      <c r="K36" s="2"/>
    </row>
    <row r="37" spans="1:11" ht="12" customHeight="1">
      <c r="A37" s="289" t="s">
        <v>183</v>
      </c>
      <c r="B37" s="303" t="s">
        <v>617</v>
      </c>
      <c r="C37" s="303" t="s">
        <v>611</v>
      </c>
      <c r="D37" s="303" t="s">
        <v>236</v>
      </c>
      <c r="E37" s="44"/>
      <c r="F37" s="289" t="s">
        <v>183</v>
      </c>
      <c r="G37" s="289" t="s">
        <v>237</v>
      </c>
      <c r="H37" s="119" t="s">
        <v>697</v>
      </c>
      <c r="I37" s="20"/>
      <c r="J37" s="2"/>
      <c r="K37" s="2"/>
    </row>
    <row r="38" spans="1:11" ht="12" customHeight="1">
      <c r="A38" s="289" t="s">
        <v>186</v>
      </c>
      <c r="B38" s="289" t="s">
        <v>618</v>
      </c>
      <c r="C38" s="289" t="s">
        <v>611</v>
      </c>
      <c r="D38" s="289" t="s">
        <v>188</v>
      </c>
      <c r="E38" s="44"/>
      <c r="F38" s="289" t="s">
        <v>186</v>
      </c>
      <c r="G38" s="289" t="s">
        <v>239</v>
      </c>
      <c r="H38" s="119" t="s">
        <v>697</v>
      </c>
      <c r="I38" s="20"/>
      <c r="J38" s="2"/>
      <c r="K38" s="2"/>
    </row>
    <row r="39" spans="1:11" ht="12" customHeight="1">
      <c r="A39" s="289" t="s">
        <v>190</v>
      </c>
      <c r="B39" s="289" t="s">
        <v>619</v>
      </c>
      <c r="C39" s="289" t="s">
        <v>611</v>
      </c>
      <c r="D39" s="289" t="s">
        <v>6</v>
      </c>
      <c r="E39" s="44"/>
      <c r="F39" s="289" t="s">
        <v>190</v>
      </c>
      <c r="G39" s="289" t="s">
        <v>235</v>
      </c>
      <c r="H39" s="119" t="s">
        <v>697</v>
      </c>
      <c r="I39" s="20"/>
      <c r="J39" s="2"/>
      <c r="K39" s="2"/>
    </row>
    <row r="40" spans="1:11" ht="12" customHeight="1">
      <c r="A40" s="289" t="s">
        <v>193</v>
      </c>
      <c r="B40" s="289" t="s">
        <v>620</v>
      </c>
      <c r="C40" s="289" t="s">
        <v>611</v>
      </c>
      <c r="D40" s="289" t="s">
        <v>189</v>
      </c>
      <c r="E40" s="44"/>
      <c r="F40" s="289" t="s">
        <v>193</v>
      </c>
      <c r="G40" s="289" t="s">
        <v>238</v>
      </c>
      <c r="H40" s="119" t="s">
        <v>697</v>
      </c>
      <c r="I40" s="20"/>
      <c r="J40" s="2"/>
      <c r="K40" s="2"/>
    </row>
    <row r="41" spans="1:11" ht="12" customHeight="1">
      <c r="A41" s="289" t="s">
        <v>196</v>
      </c>
      <c r="B41" s="289" t="s">
        <v>621</v>
      </c>
      <c r="C41" s="289" t="s">
        <v>611</v>
      </c>
      <c r="D41" s="289" t="s">
        <v>203</v>
      </c>
      <c r="E41" s="44"/>
      <c r="F41" s="289" t="s">
        <v>196</v>
      </c>
      <c r="G41" s="289" t="s">
        <v>240</v>
      </c>
      <c r="H41" s="119" t="s">
        <v>697</v>
      </c>
      <c r="I41" s="20"/>
      <c r="J41" s="2"/>
      <c r="K41" s="2"/>
    </row>
    <row r="42" spans="1:11" ht="12" customHeight="1">
      <c r="A42" s="289" t="s">
        <v>199</v>
      </c>
      <c r="B42" s="289" t="s">
        <v>622</v>
      </c>
      <c r="C42" s="289" t="s">
        <v>611</v>
      </c>
      <c r="D42" s="289" t="s">
        <v>184</v>
      </c>
      <c r="E42" s="44"/>
      <c r="F42" s="289" t="s">
        <v>199</v>
      </c>
      <c r="G42" s="289" t="s">
        <v>242</v>
      </c>
      <c r="H42" s="119" t="s">
        <v>697</v>
      </c>
      <c r="I42" s="21"/>
      <c r="J42" s="2"/>
      <c r="K42" s="2"/>
    </row>
    <row r="43" spans="1:11" ht="12" customHeight="1">
      <c r="A43" s="289" t="s">
        <v>638</v>
      </c>
      <c r="B43" s="289" t="s">
        <v>623</v>
      </c>
      <c r="C43" s="289" t="s">
        <v>611</v>
      </c>
      <c r="D43" s="289" t="s">
        <v>184</v>
      </c>
      <c r="E43" s="44"/>
      <c r="F43" s="289" t="s">
        <v>638</v>
      </c>
      <c r="G43" s="289" t="s">
        <v>244</v>
      </c>
      <c r="H43" s="119" t="s">
        <v>697</v>
      </c>
      <c r="I43" s="21"/>
      <c r="J43" s="2"/>
      <c r="K43" s="2"/>
    </row>
    <row r="44" spans="1:11" ht="12" customHeight="1">
      <c r="A44" s="289" t="s">
        <v>639</v>
      </c>
      <c r="B44" s="289" t="s">
        <v>624</v>
      </c>
      <c r="C44" s="289" t="s">
        <v>611</v>
      </c>
      <c r="D44" s="289" t="s">
        <v>184</v>
      </c>
      <c r="E44" s="8"/>
      <c r="F44" s="289" t="s">
        <v>639</v>
      </c>
      <c r="G44" s="289" t="s">
        <v>245</v>
      </c>
      <c r="H44" s="119" t="s">
        <v>697</v>
      </c>
      <c r="I44" s="2"/>
      <c r="J44" s="2"/>
      <c r="K44" s="2"/>
    </row>
    <row r="45" spans="1:11" ht="12" customHeight="1">
      <c r="A45" s="306" t="s">
        <v>657</v>
      </c>
      <c r="B45" s="12"/>
      <c r="C45" s="12"/>
      <c r="D45" s="10"/>
      <c r="E45" s="2"/>
      <c r="F45" s="8" t="s">
        <v>658</v>
      </c>
      <c r="G45" s="2"/>
      <c r="H45" s="2"/>
      <c r="I45" s="2"/>
      <c r="J45" s="2"/>
      <c r="K45" s="2"/>
    </row>
    <row r="46" spans="1:11">
      <c r="E46" s="2"/>
      <c r="F46" s="2"/>
      <c r="G46" s="2"/>
      <c r="H46" s="2"/>
      <c r="I46" s="2"/>
      <c r="J46" s="2"/>
      <c r="K46" s="2"/>
    </row>
    <row r="47" spans="1:11">
      <c r="A47" s="2"/>
      <c r="B47" s="2"/>
      <c r="C47" s="2"/>
      <c r="D47" s="2"/>
      <c r="E47" s="2"/>
      <c r="F47" s="2"/>
      <c r="G47" s="2"/>
      <c r="H47" s="2"/>
      <c r="I47" s="2"/>
      <c r="J47" s="2"/>
      <c r="K47" s="2"/>
    </row>
    <row r="48" spans="1:11">
      <c r="A48" s="2"/>
      <c r="B48" s="2"/>
      <c r="C48" s="2"/>
      <c r="D48" s="2"/>
      <c r="E48" s="2"/>
      <c r="F48" s="2"/>
      <c r="G48" s="2"/>
      <c r="H48" s="2"/>
      <c r="I48" s="2"/>
      <c r="J48" s="2"/>
      <c r="K48" s="2"/>
    </row>
    <row r="49" spans="1:11">
      <c r="H49" s="2"/>
      <c r="I49" s="2"/>
      <c r="J49" s="2"/>
      <c r="K49" s="2"/>
    </row>
    <row r="50" spans="1:11">
      <c r="H50" s="2"/>
      <c r="I50" s="2"/>
      <c r="J50" s="2"/>
      <c r="K50" s="2"/>
    </row>
    <row r="51" spans="1:11">
      <c r="H51" s="2"/>
      <c r="I51" s="2"/>
      <c r="J51" s="2"/>
      <c r="K51" s="2"/>
    </row>
    <row r="52" spans="1:11">
      <c r="H52" s="2"/>
      <c r="I52" s="2"/>
    </row>
    <row r="53" spans="1:11">
      <c r="H53" s="2"/>
      <c r="I53" s="2"/>
    </row>
    <row r="54" spans="1:11">
      <c r="H54" s="2"/>
      <c r="I54" s="2"/>
    </row>
    <row r="55" spans="1:11">
      <c r="H55" s="2"/>
      <c r="I55" s="2"/>
    </row>
    <row r="56" spans="1:11">
      <c r="H56" s="2"/>
      <c r="I56" s="2"/>
    </row>
    <row r="57" spans="1:11">
      <c r="H57" s="2"/>
      <c r="I57" s="2"/>
    </row>
    <row r="58" spans="1:11">
      <c r="H58" s="2"/>
      <c r="I58" s="2"/>
    </row>
    <row r="59" spans="1:11">
      <c r="H59" s="2"/>
      <c r="I59" s="2"/>
    </row>
    <row r="60" spans="1:11">
      <c r="H60" s="2"/>
      <c r="I60" s="2"/>
    </row>
    <row r="61" spans="1:11">
      <c r="A61" s="2"/>
      <c r="B61" s="2"/>
      <c r="C61" s="2"/>
      <c r="D61" s="2"/>
      <c r="E61" s="2"/>
      <c r="F61" s="2"/>
      <c r="G61" s="2"/>
      <c r="H61" s="2"/>
      <c r="I61" s="2"/>
    </row>
    <row r="62" spans="1:11">
      <c r="A62" s="2"/>
      <c r="B62" s="2"/>
      <c r="C62" s="2"/>
      <c r="D62" s="2"/>
      <c r="E62" s="2"/>
      <c r="F62" s="2"/>
      <c r="G62" s="2"/>
      <c r="H62" s="2"/>
      <c r="I62" s="2"/>
    </row>
    <row r="63" spans="1:11">
      <c r="A63" s="2"/>
      <c r="B63" s="2"/>
      <c r="C63" s="2"/>
      <c r="D63" s="2"/>
      <c r="E63" s="2"/>
      <c r="F63" s="2"/>
      <c r="G63" s="2"/>
      <c r="H63" s="2"/>
      <c r="I63" s="2"/>
    </row>
    <row r="64" spans="1:11">
      <c r="A64" s="2"/>
      <c r="B64" s="2"/>
      <c r="C64" s="2"/>
      <c r="D64" s="2"/>
      <c r="E64" s="2"/>
      <c r="F64" s="2"/>
      <c r="G64" s="2"/>
      <c r="H64" s="2"/>
      <c r="I64" s="2"/>
    </row>
    <row r="65" spans="1:11">
      <c r="A65" s="2"/>
      <c r="B65" s="2"/>
      <c r="C65" s="2"/>
      <c r="D65" s="2"/>
      <c r="E65" s="2"/>
      <c r="F65" s="2"/>
      <c r="G65" s="2"/>
      <c r="H65" s="2"/>
      <c r="I65" s="2"/>
    </row>
    <row r="66" spans="1:11">
      <c r="A66" s="2"/>
      <c r="B66" s="2"/>
      <c r="C66" s="2"/>
      <c r="D66" s="2"/>
      <c r="E66" s="10"/>
      <c r="F66" s="10"/>
      <c r="G66" s="10"/>
      <c r="H66" s="2"/>
      <c r="I66" s="2"/>
    </row>
    <row r="67" spans="1:11">
      <c r="A67" s="2"/>
      <c r="B67" s="2"/>
      <c r="C67" s="2"/>
      <c r="D67" s="2"/>
      <c r="E67" s="2"/>
      <c r="F67" s="2"/>
      <c r="G67" s="2"/>
      <c r="H67" s="2"/>
      <c r="I67" s="2"/>
    </row>
    <row r="68" spans="1:11">
      <c r="A68" s="2"/>
      <c r="B68" s="2"/>
      <c r="C68" s="2"/>
      <c r="D68" s="2"/>
      <c r="E68" s="2"/>
      <c r="F68" s="2"/>
      <c r="G68" s="2"/>
      <c r="H68" s="2"/>
      <c r="I68" s="2"/>
    </row>
    <row r="69" spans="1:11">
      <c r="A69" s="2"/>
      <c r="B69" s="2"/>
      <c r="C69" s="2"/>
      <c r="D69" s="2"/>
      <c r="E69" s="2"/>
      <c r="H69" s="2"/>
      <c r="I69" s="2"/>
      <c r="J69" s="2"/>
      <c r="K69" s="2"/>
    </row>
    <row r="70" spans="1:11">
      <c r="A70" s="2"/>
      <c r="B70" s="2"/>
      <c r="C70" s="2"/>
      <c r="D70" s="2"/>
      <c r="E70" s="2"/>
      <c r="H70" s="2"/>
      <c r="I70" s="2"/>
      <c r="J70" s="2"/>
      <c r="K70" s="2"/>
    </row>
    <row r="71" spans="1:11">
      <c r="E71" s="2"/>
      <c r="H71" s="2"/>
      <c r="I71" s="2"/>
      <c r="J71" s="2"/>
      <c r="K71" s="2"/>
    </row>
    <row r="72" spans="1:11">
      <c r="E72" s="2"/>
      <c r="H72" s="2"/>
      <c r="I72" s="2"/>
      <c r="J72" s="2"/>
      <c r="K72" s="2"/>
    </row>
    <row r="73" spans="1:11">
      <c r="E73" s="2"/>
      <c r="H73" s="2"/>
      <c r="I73" s="2"/>
      <c r="J73" s="2"/>
      <c r="K73" s="2"/>
    </row>
    <row r="74" spans="1:11">
      <c r="E74" s="2"/>
      <c r="H74" s="2"/>
      <c r="I74" s="2"/>
      <c r="J74" s="2"/>
      <c r="K74" s="2"/>
    </row>
    <row r="75" spans="1:11">
      <c r="E75" s="2"/>
      <c r="H75" s="2"/>
      <c r="I75" s="2"/>
      <c r="J75" s="2"/>
      <c r="K75" s="2"/>
    </row>
    <row r="76" spans="1:11">
      <c r="E76" s="2"/>
      <c r="H76" s="2"/>
      <c r="I76" s="2"/>
      <c r="J76" s="2"/>
      <c r="K76" s="2"/>
    </row>
    <row r="77" spans="1:11">
      <c r="E77" s="2"/>
      <c r="H77" s="2"/>
      <c r="I77" s="2"/>
      <c r="J77" s="2"/>
      <c r="K77" s="2"/>
    </row>
    <row r="78" spans="1:11">
      <c r="E78" s="2"/>
      <c r="H78" s="2"/>
      <c r="I78" s="2"/>
      <c r="J78" s="2"/>
      <c r="K78" s="2"/>
    </row>
    <row r="79" spans="1:11">
      <c r="E79" s="2"/>
      <c r="H79" s="2"/>
      <c r="I79" s="2"/>
      <c r="J79" s="2"/>
      <c r="K79" s="2"/>
    </row>
    <row r="80" spans="1:11">
      <c r="E80" s="2"/>
      <c r="H80" s="2"/>
      <c r="I80" s="2"/>
      <c r="J80" s="2"/>
      <c r="K80" s="2"/>
    </row>
    <row r="81" spans="5:11">
      <c r="E81" s="2"/>
      <c r="H81" s="2"/>
      <c r="I81" s="2"/>
      <c r="J81" s="2"/>
      <c r="K81" s="2"/>
    </row>
    <row r="82" spans="5:11">
      <c r="E82" s="2"/>
      <c r="H82" s="2"/>
      <c r="I82" s="2"/>
      <c r="J82" s="2"/>
      <c r="K82" s="2"/>
    </row>
    <row r="83" spans="5:11">
      <c r="E83" s="2"/>
      <c r="H83" s="2"/>
      <c r="I83" s="2"/>
      <c r="J83" s="2"/>
      <c r="K83" s="2"/>
    </row>
    <row r="84" spans="5:11">
      <c r="E84" s="2"/>
      <c r="H84" s="2"/>
      <c r="I84" s="2"/>
      <c r="J84" s="2"/>
      <c r="K84" s="2"/>
    </row>
    <row r="85" spans="5:11">
      <c r="E85" s="2"/>
      <c r="H85" s="2"/>
      <c r="I85" s="2"/>
      <c r="J85" s="2"/>
      <c r="K85" s="2"/>
    </row>
    <row r="86" spans="5:11">
      <c r="E86" s="2"/>
      <c r="H86" s="2"/>
      <c r="I86" s="2"/>
      <c r="J86" s="2"/>
      <c r="K86" s="2"/>
    </row>
    <row r="87" spans="5:11">
      <c r="E87" s="2"/>
      <c r="H87" s="2"/>
      <c r="I87" s="2"/>
      <c r="J87" s="2"/>
      <c r="K87" s="2"/>
    </row>
    <row r="88" spans="5:11">
      <c r="E88" s="2"/>
      <c r="H88" s="2"/>
      <c r="I88" s="2"/>
      <c r="J88" s="2"/>
      <c r="K88" s="2"/>
    </row>
    <row r="89" spans="5:11">
      <c r="E89" s="2"/>
      <c r="H89" s="2"/>
      <c r="I89" s="2"/>
      <c r="J89" s="2"/>
      <c r="K89" s="2"/>
    </row>
    <row r="90" spans="5:11">
      <c r="E90" s="2"/>
      <c r="H90" s="2"/>
      <c r="I90" s="2"/>
      <c r="J90" s="2"/>
      <c r="K90" s="2"/>
    </row>
    <row r="91" spans="5:11">
      <c r="E91" s="2"/>
      <c r="H91" s="2"/>
      <c r="I91" s="2"/>
      <c r="J91" s="2"/>
      <c r="K91" s="2"/>
    </row>
  </sheetData>
  <mergeCells count="4">
    <mergeCell ref="C1:H2"/>
    <mergeCell ref="A16:H17"/>
    <mergeCell ref="A32:H33"/>
    <mergeCell ref="A35:H35"/>
  </mergeCells>
  <printOptions horizontalCentered="1"/>
  <pageMargins left="0.7" right="0.65" top="0.75" bottom="0.75" header="0" footer="0.3"/>
  <pageSetup scale="7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K49"/>
  <sheetViews>
    <sheetView zoomScale="90" zoomScaleNormal="90" workbookViewId="0">
      <selection sqref="A1:G49"/>
    </sheetView>
  </sheetViews>
  <sheetFormatPr defaultColWidth="9.140625" defaultRowHeight="15.75"/>
  <cols>
    <col min="1" max="1" width="21.42578125" style="42" customWidth="1"/>
    <col min="2" max="2" width="20.5703125" style="42" customWidth="1"/>
    <col min="3" max="4" width="17.140625" style="42" customWidth="1"/>
    <col min="5" max="7" width="14.5703125" style="42" customWidth="1"/>
    <col min="8" max="8" width="11.42578125" style="42" customWidth="1"/>
    <col min="9" max="16384" width="9.140625" style="42"/>
  </cols>
  <sheetData>
    <row r="1" spans="1:11" ht="23.1" customHeight="1">
      <c r="A1" s="668"/>
      <c r="B1" s="668"/>
      <c r="C1" s="996" t="s">
        <v>1087</v>
      </c>
      <c r="D1" s="996"/>
      <c r="E1" s="996"/>
      <c r="F1" s="996"/>
      <c r="G1" s="996"/>
      <c r="H1" s="599"/>
    </row>
    <row r="2" spans="1:11" ht="34.35" customHeight="1">
      <c r="A2" s="474"/>
      <c r="B2" s="474"/>
      <c r="C2" s="1013"/>
      <c r="D2" s="1013"/>
      <c r="E2" s="1013"/>
      <c r="F2" s="1013"/>
      <c r="G2" s="1013"/>
    </row>
    <row r="3" spans="1:11" ht="18.75" customHeight="1">
      <c r="A3" s="600" t="s">
        <v>654</v>
      </c>
      <c r="B3" s="602"/>
      <c r="C3" s="602"/>
      <c r="D3" s="602"/>
      <c r="E3" s="602"/>
      <c r="F3" s="716"/>
      <c r="G3" s="717"/>
    </row>
    <row r="4" spans="1:11" s="8" customFormat="1" ht="14.45" customHeight="1">
      <c r="A4" s="188" t="s">
        <v>13</v>
      </c>
      <c r="B4" s="189" t="s">
        <v>157</v>
      </c>
      <c r="C4" s="189" t="s">
        <v>1</v>
      </c>
      <c r="D4" s="190"/>
      <c r="E4" s="190"/>
      <c r="F4" s="288" t="s">
        <v>206</v>
      </c>
      <c r="G4" s="191" t="s">
        <v>627</v>
      </c>
    </row>
    <row r="5" spans="1:11" s="8" customFormat="1" ht="14.45" customHeight="1">
      <c r="A5" s="33" t="s">
        <v>650</v>
      </c>
      <c r="B5" s="50" t="s">
        <v>652</v>
      </c>
      <c r="C5" s="50" t="s">
        <v>614</v>
      </c>
      <c r="D5" s="50"/>
      <c r="E5" s="50"/>
      <c r="F5" s="45">
        <v>1013</v>
      </c>
      <c r="G5" s="284">
        <v>1072</v>
      </c>
      <c r="I5" s="495"/>
      <c r="J5" s="495"/>
      <c r="K5" s="695"/>
    </row>
    <row r="6" spans="1:11" s="8" customFormat="1" ht="14.45" customHeight="1">
      <c r="A6" s="35" t="s">
        <v>651</v>
      </c>
      <c r="B6" s="90" t="s">
        <v>652</v>
      </c>
      <c r="C6" s="90" t="s">
        <v>615</v>
      </c>
      <c r="D6" s="90"/>
      <c r="E6" s="90"/>
      <c r="F6" s="149">
        <v>1013</v>
      </c>
      <c r="G6" s="285">
        <v>1072</v>
      </c>
      <c r="I6" s="495"/>
      <c r="J6" s="495"/>
      <c r="K6" s="695"/>
    </row>
    <row r="7" spans="1:11" s="8" customFormat="1" ht="14.45" customHeight="1">
      <c r="A7" s="35" t="s">
        <v>1093</v>
      </c>
      <c r="B7" s="90"/>
      <c r="C7" s="90"/>
      <c r="D7" s="90"/>
      <c r="E7" s="90"/>
      <c r="F7" s="149"/>
      <c r="G7" s="285"/>
    </row>
    <row r="8" spans="1:11" s="8" customFormat="1" ht="14.45" customHeight="1">
      <c r="A8" s="114" t="s">
        <v>655</v>
      </c>
      <c r="B8" s="50"/>
      <c r="C8" s="50"/>
      <c r="D8" s="50" t="s">
        <v>663</v>
      </c>
      <c r="E8" s="118"/>
      <c r="F8" s="50"/>
      <c r="G8" s="115"/>
    </row>
    <row r="9" spans="1:11" s="8" customFormat="1" ht="14.45" customHeight="1">
      <c r="A9" s="316" t="s">
        <v>674</v>
      </c>
      <c r="B9" s="90"/>
      <c r="D9" s="8" t="s">
        <v>678</v>
      </c>
      <c r="F9" s="90"/>
      <c r="G9" s="116"/>
    </row>
    <row r="10" spans="1:11" s="8" customFormat="1" ht="14.45" customHeight="1">
      <c r="A10" s="316" t="s">
        <v>675</v>
      </c>
      <c r="B10" s="90"/>
      <c r="D10" s="8" t="s">
        <v>677</v>
      </c>
      <c r="F10" s="90"/>
      <c r="G10" s="116"/>
    </row>
    <row r="11" spans="1:11" s="8" customFormat="1" ht="14.45" customHeight="1">
      <c r="A11" s="317" t="s">
        <v>676</v>
      </c>
      <c r="B11" s="37"/>
      <c r="C11" s="37"/>
      <c r="D11" s="37" t="s">
        <v>702</v>
      </c>
      <c r="E11" s="37"/>
      <c r="F11" s="37"/>
      <c r="G11" s="117"/>
    </row>
    <row r="12" spans="1:11" s="8" customFormat="1" ht="14.45" customHeight="1">
      <c r="A12" s="90"/>
      <c r="B12" s="90"/>
      <c r="C12" s="90"/>
      <c r="D12" s="90"/>
      <c r="E12" s="90"/>
      <c r="F12" s="90"/>
      <c r="G12" s="90"/>
    </row>
    <row r="13" spans="1:11" ht="19.5">
      <c r="A13" s="720" t="s">
        <v>1094</v>
      </c>
      <c r="B13" s="721"/>
      <c r="C13" s="722"/>
    </row>
    <row r="14" spans="1:11" s="2" customFormat="1" ht="14.25" customHeight="1">
      <c r="A14" s="299" t="s">
        <v>653</v>
      </c>
      <c r="B14" s="299" t="s">
        <v>179</v>
      </c>
      <c r="C14" s="310"/>
    </row>
    <row r="15" spans="1:11" ht="15" customHeight="1">
      <c r="A15" s="289" t="s">
        <v>183</v>
      </c>
      <c r="B15" s="303" t="s">
        <v>617</v>
      </c>
      <c r="C15" s="305"/>
    </row>
    <row r="16" spans="1:11">
      <c r="A16" s="289" t="s">
        <v>186</v>
      </c>
      <c r="B16" s="289" t="s">
        <v>618</v>
      </c>
      <c r="C16" s="305"/>
    </row>
    <row r="17" spans="1:7">
      <c r="A17" s="289" t="s">
        <v>190</v>
      </c>
      <c r="B17" s="289" t="s">
        <v>619</v>
      </c>
      <c r="C17" s="305"/>
    </row>
    <row r="18" spans="1:7">
      <c r="A18" s="289" t="s">
        <v>193</v>
      </c>
      <c r="B18" s="289" t="s">
        <v>620</v>
      </c>
      <c r="C18" s="305"/>
    </row>
    <row r="19" spans="1:7">
      <c r="A19" s="289" t="s">
        <v>196</v>
      </c>
      <c r="B19" s="289" t="s">
        <v>621</v>
      </c>
      <c r="C19" s="305"/>
    </row>
    <row r="20" spans="1:7">
      <c r="A20" s="289" t="s">
        <v>199</v>
      </c>
      <c r="B20" s="289" t="s">
        <v>622</v>
      </c>
      <c r="C20" s="305"/>
    </row>
    <row r="21" spans="1:7">
      <c r="A21" s="289" t="s">
        <v>638</v>
      </c>
      <c r="B21" s="289" t="s">
        <v>623</v>
      </c>
      <c r="C21" s="305"/>
    </row>
    <row r="22" spans="1:7">
      <c r="A22" s="289" t="s">
        <v>639</v>
      </c>
      <c r="B22" s="289" t="s">
        <v>624</v>
      </c>
      <c r="C22" s="305"/>
    </row>
    <row r="23" spans="1:7" ht="12" customHeight="1">
      <c r="A23" s="1014" t="s">
        <v>1095</v>
      </c>
      <c r="B23" s="1015"/>
      <c r="C23" s="305"/>
      <c r="D23" s="305"/>
      <c r="E23" s="305"/>
    </row>
    <row r="24" spans="1:7" ht="12" customHeight="1">
      <c r="A24" s="1016"/>
      <c r="B24" s="1017"/>
      <c r="C24" s="305"/>
      <c r="D24" s="305"/>
      <c r="E24" s="305"/>
    </row>
    <row r="25" spans="1:7" ht="12" customHeight="1">
      <c r="A25" s="304"/>
      <c r="B25" s="304"/>
      <c r="C25" s="305"/>
      <c r="D25" s="305"/>
      <c r="E25" s="305"/>
    </row>
    <row r="26" spans="1:7" ht="12" customHeight="1"/>
    <row r="27" spans="1:7" ht="19.5">
      <c r="A27" s="1018" t="s">
        <v>594</v>
      </c>
      <c r="B27" s="1019"/>
      <c r="C27" s="1019"/>
      <c r="D27" s="1019"/>
      <c r="E27" s="1019"/>
      <c r="F27" s="1019"/>
      <c r="G27" s="1020"/>
    </row>
    <row r="28" spans="1:7">
      <c r="A28" s="293" t="s">
        <v>104</v>
      </c>
      <c r="B28" s="295" t="s">
        <v>604</v>
      </c>
      <c r="C28" s="295" t="s">
        <v>605</v>
      </c>
      <c r="D28" s="294" t="s">
        <v>595</v>
      </c>
      <c r="E28" s="294"/>
      <c r="F28" s="295"/>
      <c r="G28" s="191"/>
    </row>
    <row r="29" spans="1:7" ht="13.5" customHeight="1">
      <c r="A29" s="33" t="s">
        <v>596</v>
      </c>
      <c r="B29" s="289" t="s">
        <v>641</v>
      </c>
      <c r="C29" s="290">
        <v>79</v>
      </c>
      <c r="D29" s="1021" t="s">
        <v>1096</v>
      </c>
      <c r="E29" s="1022"/>
      <c r="F29" s="1022"/>
      <c r="G29" s="1023"/>
    </row>
    <row r="30" spans="1:7" ht="13.5" customHeight="1">
      <c r="A30" s="296" t="s">
        <v>642</v>
      </c>
      <c r="B30" s="289" t="s">
        <v>643</v>
      </c>
      <c r="C30" s="290">
        <v>41</v>
      </c>
      <c r="D30" s="1021" t="s">
        <v>598</v>
      </c>
      <c r="E30" s="1022"/>
      <c r="F30" s="1022"/>
      <c r="G30" s="1023"/>
    </row>
    <row r="31" spans="1:7" ht="13.5" customHeight="1">
      <c r="A31" s="296" t="s">
        <v>644</v>
      </c>
      <c r="B31" s="289" t="s">
        <v>645</v>
      </c>
      <c r="C31" s="290">
        <v>26</v>
      </c>
      <c r="D31" s="1021" t="s">
        <v>599</v>
      </c>
      <c r="E31" s="1022"/>
      <c r="F31" s="1022"/>
      <c r="G31" s="1023"/>
    </row>
    <row r="32" spans="1:7" ht="13.5" customHeight="1">
      <c r="A32" s="296" t="s">
        <v>646</v>
      </c>
      <c r="B32" s="289" t="s">
        <v>647</v>
      </c>
      <c r="C32" s="290">
        <v>8.0340000000000007</v>
      </c>
      <c r="D32" s="1021" t="s">
        <v>599</v>
      </c>
      <c r="E32" s="1022"/>
      <c r="F32" s="1022"/>
      <c r="G32" s="1023"/>
    </row>
    <row r="33" spans="1:7" ht="13.5" customHeight="1">
      <c r="A33" s="296" t="s">
        <v>600</v>
      </c>
      <c r="B33" s="289" t="s">
        <v>601</v>
      </c>
      <c r="C33" s="290">
        <v>128</v>
      </c>
      <c r="D33" s="1021" t="s">
        <v>602</v>
      </c>
      <c r="E33" s="1022"/>
      <c r="F33" s="1022"/>
      <c r="G33" s="1023"/>
    </row>
    <row r="34" spans="1:7">
      <c r="A34" s="723"/>
      <c r="B34" s="724"/>
      <c r="C34" s="480"/>
      <c r="D34" s="724"/>
      <c r="E34" s="724"/>
      <c r="F34" s="724"/>
      <c r="G34" s="725"/>
    </row>
    <row r="35" spans="1:7" ht="8.25" customHeight="1">
      <c r="A35" s="330"/>
      <c r="B35" s="143"/>
      <c r="C35" s="291"/>
      <c r="D35" s="143"/>
      <c r="E35" s="143"/>
      <c r="F35" s="143"/>
      <c r="G35" s="143"/>
    </row>
    <row r="36" spans="1:7" ht="19.5">
      <c r="A36" s="1010" t="s">
        <v>603</v>
      </c>
      <c r="B36" s="1011"/>
      <c r="C36" s="1011"/>
      <c r="D36" s="1011"/>
      <c r="E36" s="1011"/>
      <c r="F36" s="1011"/>
      <c r="G36" s="1012"/>
    </row>
    <row r="37" spans="1:7">
      <c r="A37" s="188" t="s">
        <v>104</v>
      </c>
      <c r="B37" s="288" t="s">
        <v>604</v>
      </c>
      <c r="C37" s="288" t="s">
        <v>605</v>
      </c>
      <c r="D37" s="189" t="s">
        <v>595</v>
      </c>
      <c r="E37" s="189"/>
      <c r="F37" s="288"/>
      <c r="G37" s="287"/>
    </row>
    <row r="38" spans="1:7" ht="13.5" customHeight="1">
      <c r="A38" s="33" t="s">
        <v>648</v>
      </c>
      <c r="B38" s="289" t="s">
        <v>649</v>
      </c>
      <c r="C38" s="290" t="s">
        <v>169</v>
      </c>
      <c r="D38" s="307" t="s">
        <v>606</v>
      </c>
      <c r="E38" s="308"/>
      <c r="F38" s="308"/>
      <c r="G38" s="309"/>
    </row>
    <row r="39" spans="1:7" ht="13.5" customHeight="1">
      <c r="A39" s="296" t="s">
        <v>704</v>
      </c>
      <c r="B39" s="289" t="s">
        <v>705</v>
      </c>
      <c r="C39" s="290">
        <v>33</v>
      </c>
      <c r="D39" s="479" t="s">
        <v>1097</v>
      </c>
      <c r="E39" s="313"/>
      <c r="F39" s="313"/>
      <c r="G39" s="314"/>
    </row>
    <row r="40" spans="1:7">
      <c r="A40" s="143"/>
      <c r="B40" s="143"/>
      <c r="C40" s="143"/>
      <c r="D40" s="143"/>
      <c r="E40" s="143"/>
    </row>
    <row r="41" spans="1:7" ht="19.5">
      <c r="A41" s="1018" t="s">
        <v>607</v>
      </c>
      <c r="B41" s="1019"/>
      <c r="C41" s="1019"/>
      <c r="D41" s="1020"/>
      <c r="E41" s="622"/>
    </row>
    <row r="42" spans="1:7">
      <c r="A42" s="293" t="s">
        <v>608</v>
      </c>
      <c r="B42" s="294"/>
      <c r="C42" s="295" t="s">
        <v>604</v>
      </c>
      <c r="D42" s="298" t="s">
        <v>605</v>
      </c>
      <c r="E42" s="108"/>
    </row>
    <row r="43" spans="1:7" ht="25.5">
      <c r="A43" s="1025" t="s">
        <v>609</v>
      </c>
      <c r="B43" s="1026"/>
      <c r="C43" s="292" t="s">
        <v>610</v>
      </c>
      <c r="D43" s="297">
        <v>89</v>
      </c>
      <c r="E43" s="311"/>
    </row>
    <row r="44" spans="1:7" ht="13.5" customHeight="1">
      <c r="A44" s="1021"/>
      <c r="B44" s="1023"/>
      <c r="C44" s="289"/>
      <c r="D44" s="290"/>
      <c r="E44" s="312"/>
    </row>
    <row r="45" spans="1:7" ht="13.5" customHeight="1">
      <c r="A45" s="1021"/>
      <c r="B45" s="1023"/>
      <c r="C45" s="289"/>
      <c r="D45" s="290"/>
      <c r="E45" s="312"/>
    </row>
    <row r="46" spans="1:7">
      <c r="A46" s="1027"/>
      <c r="B46" s="1027"/>
      <c r="C46" s="1027"/>
      <c r="D46" s="1027"/>
    </row>
    <row r="47" spans="1:7" ht="7.5" customHeight="1">
      <c r="A47" s="304"/>
      <c r="B47" s="304"/>
      <c r="C47" s="305"/>
      <c r="D47" s="305"/>
      <c r="E47" s="305"/>
    </row>
    <row r="49" spans="1:7" ht="231" customHeight="1">
      <c r="A49" s="783" t="s">
        <v>1098</v>
      </c>
      <c r="B49" s="1024"/>
      <c r="C49" s="1024"/>
      <c r="D49" s="1024"/>
      <c r="E49" s="1024"/>
      <c r="F49" s="1024"/>
      <c r="G49" s="1024"/>
    </row>
  </sheetData>
  <mergeCells count="15">
    <mergeCell ref="D31:G31"/>
    <mergeCell ref="D32:G32"/>
    <mergeCell ref="A49:G49"/>
    <mergeCell ref="D33:G33"/>
    <mergeCell ref="A36:G36"/>
    <mergeCell ref="A41:D41"/>
    <mergeCell ref="A43:B43"/>
    <mergeCell ref="A44:B44"/>
    <mergeCell ref="A45:B45"/>
    <mergeCell ref="A46:D46"/>
    <mergeCell ref="C1:G2"/>
    <mergeCell ref="A23:B24"/>
    <mergeCell ref="A27:G27"/>
    <mergeCell ref="D29:G29"/>
    <mergeCell ref="D30:G30"/>
  </mergeCells>
  <printOptions horizontalCentered="1"/>
  <pageMargins left="0.7" right="0.65" top="0.75" bottom="0.75" header="0" footer="0.3"/>
  <pageSetup scale="7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10"/>
  <sheetViews>
    <sheetView workbookViewId="0">
      <selection sqref="A1:K10"/>
    </sheetView>
  </sheetViews>
  <sheetFormatPr defaultRowHeight="15"/>
  <cols>
    <col min="11" max="11" width="8.85546875" customWidth="1"/>
  </cols>
  <sheetData>
    <row r="1" spans="1:11">
      <c r="A1" s="1031"/>
      <c r="B1" s="1032"/>
      <c r="C1" s="1032"/>
      <c r="D1" s="1032"/>
      <c r="E1" s="1032"/>
      <c r="F1" s="1032"/>
      <c r="G1" s="1032"/>
      <c r="H1" s="1032"/>
      <c r="I1" s="1032"/>
      <c r="J1" s="1032"/>
      <c r="K1" s="1033"/>
    </row>
    <row r="2" spans="1:11" ht="60" customHeight="1">
      <c r="A2" s="1034" t="s">
        <v>885</v>
      </c>
      <c r="B2" s="1035"/>
      <c r="C2" s="1035"/>
      <c r="D2" s="1035"/>
      <c r="E2" s="1035"/>
      <c r="F2" s="1035"/>
      <c r="G2" s="1035"/>
      <c r="H2" s="1035"/>
      <c r="I2" s="1035"/>
      <c r="J2" s="1035"/>
      <c r="K2" s="1036"/>
    </row>
    <row r="3" spans="1:11" ht="35.450000000000003" customHeight="1">
      <c r="A3" s="1037" t="s">
        <v>894</v>
      </c>
      <c r="B3" s="1038"/>
      <c r="C3" s="1038"/>
      <c r="D3" s="1038"/>
      <c r="E3" s="1038"/>
      <c r="F3" s="1038"/>
      <c r="G3" s="1038"/>
      <c r="H3" s="1038"/>
      <c r="I3" s="1038"/>
      <c r="J3" s="1038"/>
      <c r="K3" s="1039"/>
    </row>
    <row r="4" spans="1:11">
      <c r="A4" s="1040" t="s">
        <v>886</v>
      </c>
      <c r="B4" s="1041"/>
      <c r="C4" s="1041"/>
      <c r="D4" s="1041"/>
      <c r="E4" s="1041"/>
      <c r="F4" s="1041"/>
      <c r="G4" s="1041"/>
      <c r="H4" s="1041"/>
      <c r="I4" s="1041"/>
      <c r="J4" s="1041"/>
      <c r="K4" s="1042"/>
    </row>
    <row r="5" spans="1:11">
      <c r="A5" s="1043" t="s">
        <v>887</v>
      </c>
      <c r="B5" s="1044"/>
      <c r="C5" s="1044"/>
      <c r="D5" s="1044"/>
      <c r="E5" s="1044"/>
      <c r="F5" s="1044"/>
      <c r="G5" s="1044"/>
      <c r="H5" s="1044"/>
      <c r="I5" s="1044"/>
      <c r="J5" s="1044"/>
      <c r="K5" s="1045"/>
    </row>
    <row r="6" spans="1:11">
      <c r="A6" s="1046" t="s">
        <v>888</v>
      </c>
      <c r="B6" s="1047"/>
      <c r="C6" s="1047"/>
      <c r="D6" s="1047"/>
      <c r="E6" s="1047"/>
      <c r="F6" s="1047"/>
      <c r="G6" s="1047"/>
      <c r="H6" s="1047"/>
      <c r="I6" s="1047"/>
      <c r="J6" s="1047"/>
      <c r="K6" s="1048"/>
    </row>
    <row r="7" spans="1:11">
      <c r="A7" s="1046" t="s">
        <v>889</v>
      </c>
      <c r="B7" s="1047"/>
      <c r="C7" s="1047"/>
      <c r="D7" s="1047"/>
      <c r="E7" s="1047"/>
      <c r="F7" s="1047"/>
      <c r="G7" s="1047"/>
      <c r="H7" s="1047"/>
      <c r="I7" s="1047"/>
      <c r="J7" s="1047"/>
      <c r="K7" s="1048"/>
    </row>
    <row r="8" spans="1:11" ht="25.5">
      <c r="A8" s="430" t="s">
        <v>890</v>
      </c>
      <c r="B8" s="1049"/>
      <c r="C8" s="1049"/>
      <c r="D8" s="1049"/>
      <c r="E8" s="1049"/>
      <c r="F8" s="1049"/>
      <c r="G8" s="1050" t="s">
        <v>891</v>
      </c>
      <c r="H8" s="1050"/>
      <c r="I8" s="1050"/>
      <c r="J8" s="1050"/>
      <c r="K8" s="1051"/>
    </row>
    <row r="9" spans="1:11">
      <c r="A9" s="431" t="s">
        <v>892</v>
      </c>
      <c r="B9" s="1052" t="s">
        <v>893</v>
      </c>
      <c r="C9" s="1052"/>
      <c r="D9" s="1052"/>
      <c r="E9" s="1052"/>
      <c r="F9" s="1052"/>
      <c r="G9" s="1053">
        <v>910</v>
      </c>
      <c r="H9" s="1053"/>
      <c r="I9" s="1053"/>
      <c r="J9" s="1053"/>
      <c r="K9" s="1054"/>
    </row>
    <row r="10" spans="1:11">
      <c r="A10" s="1028"/>
      <c r="B10" s="1029"/>
      <c r="C10" s="1029"/>
      <c r="D10" s="1029"/>
      <c r="E10" s="1029"/>
      <c r="F10" s="1029"/>
      <c r="G10" s="1029"/>
      <c r="H10" s="1029"/>
      <c r="I10" s="1029"/>
      <c r="J10" s="1029"/>
      <c r="K10" s="1030"/>
    </row>
  </sheetData>
  <mergeCells count="12">
    <mergeCell ref="A10:K10"/>
    <mergeCell ref="A1:K1"/>
    <mergeCell ref="A2:K2"/>
    <mergeCell ref="A3:K3"/>
    <mergeCell ref="A4:K4"/>
    <mergeCell ref="A5:K5"/>
    <mergeCell ref="A6:K6"/>
    <mergeCell ref="A7:K7"/>
    <mergeCell ref="B8:F8"/>
    <mergeCell ref="G8:K8"/>
    <mergeCell ref="B9:F9"/>
    <mergeCell ref="G9:K9"/>
  </mergeCells>
  <pageMargins left="0.7" right="0.7" top="0.75" bottom="0.75" header="0.3" footer="0.3"/>
  <pageSetup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70"/>
  <sheetViews>
    <sheetView topLeftCell="A10" workbookViewId="0">
      <selection activeCell="K5" sqref="K5"/>
    </sheetView>
  </sheetViews>
  <sheetFormatPr defaultRowHeight="15"/>
  <cols>
    <col min="1" max="1" width="12.85546875" customWidth="1"/>
    <col min="2" max="2" width="62.5703125" customWidth="1"/>
    <col min="3" max="3" width="0.140625" customWidth="1"/>
    <col min="4" max="4" width="33.42578125" customWidth="1"/>
    <col min="5" max="5" width="13.5703125" hidden="1" customWidth="1"/>
    <col min="6" max="6" width="12.5703125" hidden="1" customWidth="1"/>
    <col min="257" max="257" width="12.85546875" customWidth="1"/>
    <col min="258" max="258" width="62.5703125" customWidth="1"/>
    <col min="259" max="259" width="0.140625" customWidth="1"/>
    <col min="260" max="261" width="13.5703125" customWidth="1"/>
    <col min="262" max="262" width="12.5703125" customWidth="1"/>
    <col min="513" max="513" width="12.85546875" customWidth="1"/>
    <col min="514" max="514" width="62.5703125" customWidth="1"/>
    <col min="515" max="515" width="0.140625" customWidth="1"/>
    <col min="516" max="517" width="13.5703125" customWidth="1"/>
    <col min="518" max="518" width="12.5703125" customWidth="1"/>
    <col min="769" max="769" width="12.85546875" customWidth="1"/>
    <col min="770" max="770" width="62.5703125" customWidth="1"/>
    <col min="771" max="771" width="0.140625" customWidth="1"/>
    <col min="772" max="773" width="13.5703125" customWidth="1"/>
    <col min="774" max="774" width="12.5703125" customWidth="1"/>
    <col min="1025" max="1025" width="12.85546875" customWidth="1"/>
    <col min="1026" max="1026" width="62.5703125" customWidth="1"/>
    <col min="1027" max="1027" width="0.140625" customWidth="1"/>
    <col min="1028" max="1029" width="13.5703125" customWidth="1"/>
    <col min="1030" max="1030" width="12.5703125" customWidth="1"/>
    <col min="1281" max="1281" width="12.85546875" customWidth="1"/>
    <col min="1282" max="1282" width="62.5703125" customWidth="1"/>
    <col min="1283" max="1283" width="0.140625" customWidth="1"/>
    <col min="1284" max="1285" width="13.5703125" customWidth="1"/>
    <col min="1286" max="1286" width="12.5703125" customWidth="1"/>
    <col min="1537" max="1537" width="12.85546875" customWidth="1"/>
    <col min="1538" max="1538" width="62.5703125" customWidth="1"/>
    <col min="1539" max="1539" width="0.140625" customWidth="1"/>
    <col min="1540" max="1541" width="13.5703125" customWidth="1"/>
    <col min="1542" max="1542" width="12.5703125" customWidth="1"/>
    <col min="1793" max="1793" width="12.85546875" customWidth="1"/>
    <col min="1794" max="1794" width="62.5703125" customWidth="1"/>
    <col min="1795" max="1795" width="0.140625" customWidth="1"/>
    <col min="1796" max="1797" width="13.5703125" customWidth="1"/>
    <col min="1798" max="1798" width="12.5703125" customWidth="1"/>
    <col min="2049" max="2049" width="12.85546875" customWidth="1"/>
    <col min="2050" max="2050" width="62.5703125" customWidth="1"/>
    <col min="2051" max="2051" width="0.140625" customWidth="1"/>
    <col min="2052" max="2053" width="13.5703125" customWidth="1"/>
    <col min="2054" max="2054" width="12.5703125" customWidth="1"/>
    <col min="2305" max="2305" width="12.85546875" customWidth="1"/>
    <col min="2306" max="2306" width="62.5703125" customWidth="1"/>
    <col min="2307" max="2307" width="0.140625" customWidth="1"/>
    <col min="2308" max="2309" width="13.5703125" customWidth="1"/>
    <col min="2310" max="2310" width="12.5703125" customWidth="1"/>
    <col min="2561" max="2561" width="12.85546875" customWidth="1"/>
    <col min="2562" max="2562" width="62.5703125" customWidth="1"/>
    <col min="2563" max="2563" width="0.140625" customWidth="1"/>
    <col min="2564" max="2565" width="13.5703125" customWidth="1"/>
    <col min="2566" max="2566" width="12.5703125" customWidth="1"/>
    <col min="2817" max="2817" width="12.85546875" customWidth="1"/>
    <col min="2818" max="2818" width="62.5703125" customWidth="1"/>
    <col min="2819" max="2819" width="0.140625" customWidth="1"/>
    <col min="2820" max="2821" width="13.5703125" customWidth="1"/>
    <col min="2822" max="2822" width="12.5703125" customWidth="1"/>
    <col min="3073" max="3073" width="12.85546875" customWidth="1"/>
    <col min="3074" max="3074" width="62.5703125" customWidth="1"/>
    <col min="3075" max="3075" width="0.140625" customWidth="1"/>
    <col min="3076" max="3077" width="13.5703125" customWidth="1"/>
    <col min="3078" max="3078" width="12.5703125" customWidth="1"/>
    <col min="3329" max="3329" width="12.85546875" customWidth="1"/>
    <col min="3330" max="3330" width="62.5703125" customWidth="1"/>
    <col min="3331" max="3331" width="0.140625" customWidth="1"/>
    <col min="3332" max="3333" width="13.5703125" customWidth="1"/>
    <col min="3334" max="3334" width="12.5703125" customWidth="1"/>
    <col min="3585" max="3585" width="12.85546875" customWidth="1"/>
    <col min="3586" max="3586" width="62.5703125" customWidth="1"/>
    <col min="3587" max="3587" width="0.140625" customWidth="1"/>
    <col min="3588" max="3589" width="13.5703125" customWidth="1"/>
    <col min="3590" max="3590" width="12.5703125" customWidth="1"/>
    <col min="3841" max="3841" width="12.85546875" customWidth="1"/>
    <col min="3842" max="3842" width="62.5703125" customWidth="1"/>
    <col min="3843" max="3843" width="0.140625" customWidth="1"/>
    <col min="3844" max="3845" width="13.5703125" customWidth="1"/>
    <col min="3846" max="3846" width="12.5703125" customWidth="1"/>
    <col min="4097" max="4097" width="12.85546875" customWidth="1"/>
    <col min="4098" max="4098" width="62.5703125" customWidth="1"/>
    <col min="4099" max="4099" width="0.140625" customWidth="1"/>
    <col min="4100" max="4101" width="13.5703125" customWidth="1"/>
    <col min="4102" max="4102" width="12.5703125" customWidth="1"/>
    <col min="4353" max="4353" width="12.85546875" customWidth="1"/>
    <col min="4354" max="4354" width="62.5703125" customWidth="1"/>
    <col min="4355" max="4355" width="0.140625" customWidth="1"/>
    <col min="4356" max="4357" width="13.5703125" customWidth="1"/>
    <col min="4358" max="4358" width="12.5703125" customWidth="1"/>
    <col min="4609" max="4609" width="12.85546875" customWidth="1"/>
    <col min="4610" max="4610" width="62.5703125" customWidth="1"/>
    <col min="4611" max="4611" width="0.140625" customWidth="1"/>
    <col min="4612" max="4613" width="13.5703125" customWidth="1"/>
    <col min="4614" max="4614" width="12.5703125" customWidth="1"/>
    <col min="4865" max="4865" width="12.85546875" customWidth="1"/>
    <col min="4866" max="4866" width="62.5703125" customWidth="1"/>
    <col min="4867" max="4867" width="0.140625" customWidth="1"/>
    <col min="4868" max="4869" width="13.5703125" customWidth="1"/>
    <col min="4870" max="4870" width="12.5703125" customWidth="1"/>
    <col min="5121" max="5121" width="12.85546875" customWidth="1"/>
    <col min="5122" max="5122" width="62.5703125" customWidth="1"/>
    <col min="5123" max="5123" width="0.140625" customWidth="1"/>
    <col min="5124" max="5125" width="13.5703125" customWidth="1"/>
    <col min="5126" max="5126" width="12.5703125" customWidth="1"/>
    <col min="5377" max="5377" width="12.85546875" customWidth="1"/>
    <col min="5378" max="5378" width="62.5703125" customWidth="1"/>
    <col min="5379" max="5379" width="0.140625" customWidth="1"/>
    <col min="5380" max="5381" width="13.5703125" customWidth="1"/>
    <col min="5382" max="5382" width="12.5703125" customWidth="1"/>
    <col min="5633" max="5633" width="12.85546875" customWidth="1"/>
    <col min="5634" max="5634" width="62.5703125" customWidth="1"/>
    <col min="5635" max="5635" width="0.140625" customWidth="1"/>
    <col min="5636" max="5637" width="13.5703125" customWidth="1"/>
    <col min="5638" max="5638" width="12.5703125" customWidth="1"/>
    <col min="5889" max="5889" width="12.85546875" customWidth="1"/>
    <col min="5890" max="5890" width="62.5703125" customWidth="1"/>
    <col min="5891" max="5891" width="0.140625" customWidth="1"/>
    <col min="5892" max="5893" width="13.5703125" customWidth="1"/>
    <col min="5894" max="5894" width="12.5703125" customWidth="1"/>
    <col min="6145" max="6145" width="12.85546875" customWidth="1"/>
    <col min="6146" max="6146" width="62.5703125" customWidth="1"/>
    <col min="6147" max="6147" width="0.140625" customWidth="1"/>
    <col min="6148" max="6149" width="13.5703125" customWidth="1"/>
    <col min="6150" max="6150" width="12.5703125" customWidth="1"/>
    <col min="6401" max="6401" width="12.85546875" customWidth="1"/>
    <col min="6402" max="6402" width="62.5703125" customWidth="1"/>
    <col min="6403" max="6403" width="0.140625" customWidth="1"/>
    <col min="6404" max="6405" width="13.5703125" customWidth="1"/>
    <col min="6406" max="6406" width="12.5703125" customWidth="1"/>
    <col min="6657" max="6657" width="12.85546875" customWidth="1"/>
    <col min="6658" max="6658" width="62.5703125" customWidth="1"/>
    <col min="6659" max="6659" width="0.140625" customWidth="1"/>
    <col min="6660" max="6661" width="13.5703125" customWidth="1"/>
    <col min="6662" max="6662" width="12.5703125" customWidth="1"/>
    <col min="6913" max="6913" width="12.85546875" customWidth="1"/>
    <col min="6914" max="6914" width="62.5703125" customWidth="1"/>
    <col min="6915" max="6915" width="0.140625" customWidth="1"/>
    <col min="6916" max="6917" width="13.5703125" customWidth="1"/>
    <col min="6918" max="6918" width="12.5703125" customWidth="1"/>
    <col min="7169" max="7169" width="12.85546875" customWidth="1"/>
    <col min="7170" max="7170" width="62.5703125" customWidth="1"/>
    <col min="7171" max="7171" width="0.140625" customWidth="1"/>
    <col min="7172" max="7173" width="13.5703125" customWidth="1"/>
    <col min="7174" max="7174" width="12.5703125" customWidth="1"/>
    <col min="7425" max="7425" width="12.85546875" customWidth="1"/>
    <col min="7426" max="7426" width="62.5703125" customWidth="1"/>
    <col min="7427" max="7427" width="0.140625" customWidth="1"/>
    <col min="7428" max="7429" width="13.5703125" customWidth="1"/>
    <col min="7430" max="7430" width="12.5703125" customWidth="1"/>
    <col min="7681" max="7681" width="12.85546875" customWidth="1"/>
    <col min="7682" max="7682" width="62.5703125" customWidth="1"/>
    <col min="7683" max="7683" width="0.140625" customWidth="1"/>
    <col min="7684" max="7685" width="13.5703125" customWidth="1"/>
    <col min="7686" max="7686" width="12.5703125" customWidth="1"/>
    <col min="7937" max="7937" width="12.85546875" customWidth="1"/>
    <col min="7938" max="7938" width="62.5703125" customWidth="1"/>
    <col min="7939" max="7939" width="0.140625" customWidth="1"/>
    <col min="7940" max="7941" width="13.5703125" customWidth="1"/>
    <col min="7942" max="7942" width="12.5703125" customWidth="1"/>
    <col min="8193" max="8193" width="12.85546875" customWidth="1"/>
    <col min="8194" max="8194" width="62.5703125" customWidth="1"/>
    <col min="8195" max="8195" width="0.140625" customWidth="1"/>
    <col min="8196" max="8197" width="13.5703125" customWidth="1"/>
    <col min="8198" max="8198" width="12.5703125" customWidth="1"/>
    <col min="8449" max="8449" width="12.85546875" customWidth="1"/>
    <col min="8450" max="8450" width="62.5703125" customWidth="1"/>
    <col min="8451" max="8451" width="0.140625" customWidth="1"/>
    <col min="8452" max="8453" width="13.5703125" customWidth="1"/>
    <col min="8454" max="8454" width="12.5703125" customWidth="1"/>
    <col min="8705" max="8705" width="12.85546875" customWidth="1"/>
    <col min="8706" max="8706" width="62.5703125" customWidth="1"/>
    <col min="8707" max="8707" width="0.140625" customWidth="1"/>
    <col min="8708" max="8709" width="13.5703125" customWidth="1"/>
    <col min="8710" max="8710" width="12.5703125" customWidth="1"/>
    <col min="8961" max="8961" width="12.85546875" customWidth="1"/>
    <col min="8962" max="8962" width="62.5703125" customWidth="1"/>
    <col min="8963" max="8963" width="0.140625" customWidth="1"/>
    <col min="8964" max="8965" width="13.5703125" customWidth="1"/>
    <col min="8966" max="8966" width="12.5703125" customWidth="1"/>
    <col min="9217" max="9217" width="12.85546875" customWidth="1"/>
    <col min="9218" max="9218" width="62.5703125" customWidth="1"/>
    <col min="9219" max="9219" width="0.140625" customWidth="1"/>
    <col min="9220" max="9221" width="13.5703125" customWidth="1"/>
    <col min="9222" max="9222" width="12.5703125" customWidth="1"/>
    <col min="9473" max="9473" width="12.85546875" customWidth="1"/>
    <col min="9474" max="9474" width="62.5703125" customWidth="1"/>
    <col min="9475" max="9475" width="0.140625" customWidth="1"/>
    <col min="9476" max="9477" width="13.5703125" customWidth="1"/>
    <col min="9478" max="9478" width="12.5703125" customWidth="1"/>
    <col min="9729" max="9729" width="12.85546875" customWidth="1"/>
    <col min="9730" max="9730" width="62.5703125" customWidth="1"/>
    <col min="9731" max="9731" width="0.140625" customWidth="1"/>
    <col min="9732" max="9733" width="13.5703125" customWidth="1"/>
    <col min="9734" max="9734" width="12.5703125" customWidth="1"/>
    <col min="9985" max="9985" width="12.85546875" customWidth="1"/>
    <col min="9986" max="9986" width="62.5703125" customWidth="1"/>
    <col min="9987" max="9987" width="0.140625" customWidth="1"/>
    <col min="9988" max="9989" width="13.5703125" customWidth="1"/>
    <col min="9990" max="9990" width="12.5703125" customWidth="1"/>
    <col min="10241" max="10241" width="12.85546875" customWidth="1"/>
    <col min="10242" max="10242" width="62.5703125" customWidth="1"/>
    <col min="10243" max="10243" width="0.140625" customWidth="1"/>
    <col min="10244" max="10245" width="13.5703125" customWidth="1"/>
    <col min="10246" max="10246" width="12.5703125" customWidth="1"/>
    <col min="10497" max="10497" width="12.85546875" customWidth="1"/>
    <col min="10498" max="10498" width="62.5703125" customWidth="1"/>
    <col min="10499" max="10499" width="0.140625" customWidth="1"/>
    <col min="10500" max="10501" width="13.5703125" customWidth="1"/>
    <col min="10502" max="10502" width="12.5703125" customWidth="1"/>
    <col min="10753" max="10753" width="12.85546875" customWidth="1"/>
    <col min="10754" max="10754" width="62.5703125" customWidth="1"/>
    <col min="10755" max="10755" width="0.140625" customWidth="1"/>
    <col min="10756" max="10757" width="13.5703125" customWidth="1"/>
    <col min="10758" max="10758" width="12.5703125" customWidth="1"/>
    <col min="11009" max="11009" width="12.85546875" customWidth="1"/>
    <col min="11010" max="11010" width="62.5703125" customWidth="1"/>
    <col min="11011" max="11011" width="0.140625" customWidth="1"/>
    <col min="11012" max="11013" width="13.5703125" customWidth="1"/>
    <col min="11014" max="11014" width="12.5703125" customWidth="1"/>
    <col min="11265" max="11265" width="12.85546875" customWidth="1"/>
    <col min="11266" max="11266" width="62.5703125" customWidth="1"/>
    <col min="11267" max="11267" width="0.140625" customWidth="1"/>
    <col min="11268" max="11269" width="13.5703125" customWidth="1"/>
    <col min="11270" max="11270" width="12.5703125" customWidth="1"/>
    <col min="11521" max="11521" width="12.85546875" customWidth="1"/>
    <col min="11522" max="11522" width="62.5703125" customWidth="1"/>
    <col min="11523" max="11523" width="0.140625" customWidth="1"/>
    <col min="11524" max="11525" width="13.5703125" customWidth="1"/>
    <col min="11526" max="11526" width="12.5703125" customWidth="1"/>
    <col min="11777" max="11777" width="12.85546875" customWidth="1"/>
    <col min="11778" max="11778" width="62.5703125" customWidth="1"/>
    <col min="11779" max="11779" width="0.140625" customWidth="1"/>
    <col min="11780" max="11781" width="13.5703125" customWidth="1"/>
    <col min="11782" max="11782" width="12.5703125" customWidth="1"/>
    <col min="12033" max="12033" width="12.85546875" customWidth="1"/>
    <col min="12034" max="12034" width="62.5703125" customWidth="1"/>
    <col min="12035" max="12035" width="0.140625" customWidth="1"/>
    <col min="12036" max="12037" width="13.5703125" customWidth="1"/>
    <col min="12038" max="12038" width="12.5703125" customWidth="1"/>
    <col min="12289" max="12289" width="12.85546875" customWidth="1"/>
    <col min="12290" max="12290" width="62.5703125" customWidth="1"/>
    <col min="12291" max="12291" width="0.140625" customWidth="1"/>
    <col min="12292" max="12293" width="13.5703125" customWidth="1"/>
    <col min="12294" max="12294" width="12.5703125" customWidth="1"/>
    <col min="12545" max="12545" width="12.85546875" customWidth="1"/>
    <col min="12546" max="12546" width="62.5703125" customWidth="1"/>
    <col min="12547" max="12547" width="0.140625" customWidth="1"/>
    <col min="12548" max="12549" width="13.5703125" customWidth="1"/>
    <col min="12550" max="12550" width="12.5703125" customWidth="1"/>
    <col min="12801" max="12801" width="12.85546875" customWidth="1"/>
    <col min="12802" max="12802" width="62.5703125" customWidth="1"/>
    <col min="12803" max="12803" width="0.140625" customWidth="1"/>
    <col min="12804" max="12805" width="13.5703125" customWidth="1"/>
    <col min="12806" max="12806" width="12.5703125" customWidth="1"/>
    <col min="13057" max="13057" width="12.85546875" customWidth="1"/>
    <col min="13058" max="13058" width="62.5703125" customWidth="1"/>
    <col min="13059" max="13059" width="0.140625" customWidth="1"/>
    <col min="13060" max="13061" width="13.5703125" customWidth="1"/>
    <col min="13062" max="13062" width="12.5703125" customWidth="1"/>
    <col min="13313" max="13313" width="12.85546875" customWidth="1"/>
    <col min="13314" max="13314" width="62.5703125" customWidth="1"/>
    <col min="13315" max="13315" width="0.140625" customWidth="1"/>
    <col min="13316" max="13317" width="13.5703125" customWidth="1"/>
    <col min="13318" max="13318" width="12.5703125" customWidth="1"/>
    <col min="13569" max="13569" width="12.85546875" customWidth="1"/>
    <col min="13570" max="13570" width="62.5703125" customWidth="1"/>
    <col min="13571" max="13571" width="0.140625" customWidth="1"/>
    <col min="13572" max="13573" width="13.5703125" customWidth="1"/>
    <col min="13574" max="13574" width="12.5703125" customWidth="1"/>
    <col min="13825" max="13825" width="12.85546875" customWidth="1"/>
    <col min="13826" max="13826" width="62.5703125" customWidth="1"/>
    <col min="13827" max="13827" width="0.140625" customWidth="1"/>
    <col min="13828" max="13829" width="13.5703125" customWidth="1"/>
    <col min="13830" max="13830" width="12.5703125" customWidth="1"/>
    <col min="14081" max="14081" width="12.85546875" customWidth="1"/>
    <col min="14082" max="14082" width="62.5703125" customWidth="1"/>
    <col min="14083" max="14083" width="0.140625" customWidth="1"/>
    <col min="14084" max="14085" width="13.5703125" customWidth="1"/>
    <col min="14086" max="14086" width="12.5703125" customWidth="1"/>
    <col min="14337" max="14337" width="12.85546875" customWidth="1"/>
    <col min="14338" max="14338" width="62.5703125" customWidth="1"/>
    <col min="14339" max="14339" width="0.140625" customWidth="1"/>
    <col min="14340" max="14341" width="13.5703125" customWidth="1"/>
    <col min="14342" max="14342" width="12.5703125" customWidth="1"/>
    <col min="14593" max="14593" width="12.85546875" customWidth="1"/>
    <col min="14594" max="14594" width="62.5703125" customWidth="1"/>
    <col min="14595" max="14595" width="0.140625" customWidth="1"/>
    <col min="14596" max="14597" width="13.5703125" customWidth="1"/>
    <col min="14598" max="14598" width="12.5703125" customWidth="1"/>
    <col min="14849" max="14849" width="12.85546875" customWidth="1"/>
    <col min="14850" max="14850" width="62.5703125" customWidth="1"/>
    <col min="14851" max="14851" width="0.140625" customWidth="1"/>
    <col min="14852" max="14853" width="13.5703125" customWidth="1"/>
    <col min="14854" max="14854" width="12.5703125" customWidth="1"/>
    <col min="15105" max="15105" width="12.85546875" customWidth="1"/>
    <col min="15106" max="15106" width="62.5703125" customWidth="1"/>
    <col min="15107" max="15107" width="0.140625" customWidth="1"/>
    <col min="15108" max="15109" width="13.5703125" customWidth="1"/>
    <col min="15110" max="15110" width="12.5703125" customWidth="1"/>
    <col min="15361" max="15361" width="12.85546875" customWidth="1"/>
    <col min="15362" max="15362" width="62.5703125" customWidth="1"/>
    <col min="15363" max="15363" width="0.140625" customWidth="1"/>
    <col min="15364" max="15365" width="13.5703125" customWidth="1"/>
    <col min="15366" max="15366" width="12.5703125" customWidth="1"/>
    <col min="15617" max="15617" width="12.85546875" customWidth="1"/>
    <col min="15618" max="15618" width="62.5703125" customWidth="1"/>
    <col min="15619" max="15619" width="0.140625" customWidth="1"/>
    <col min="15620" max="15621" width="13.5703125" customWidth="1"/>
    <col min="15622" max="15622" width="12.5703125" customWidth="1"/>
    <col min="15873" max="15873" width="12.85546875" customWidth="1"/>
    <col min="15874" max="15874" width="62.5703125" customWidth="1"/>
    <col min="15875" max="15875" width="0.140625" customWidth="1"/>
    <col min="15876" max="15877" width="13.5703125" customWidth="1"/>
    <col min="15878" max="15878" width="12.5703125" customWidth="1"/>
    <col min="16129" max="16129" width="12.85546875" customWidth="1"/>
    <col min="16130" max="16130" width="62.5703125" customWidth="1"/>
    <col min="16131" max="16131" width="0.140625" customWidth="1"/>
    <col min="16132" max="16133" width="13.5703125" customWidth="1"/>
    <col min="16134" max="16134" width="12.5703125" customWidth="1"/>
  </cols>
  <sheetData>
    <row r="1" spans="1:6" ht="58.7" customHeight="1">
      <c r="A1" s="1063" t="s">
        <v>1104</v>
      </c>
      <c r="B1" s="1064"/>
      <c r="C1" s="1064"/>
      <c r="D1" s="1064"/>
      <c r="E1" s="1064"/>
      <c r="F1" s="1065"/>
    </row>
    <row r="2" spans="1:6" ht="52.35" customHeight="1">
      <c r="A2" s="1066" t="s">
        <v>1105</v>
      </c>
      <c r="B2" s="1067"/>
      <c r="C2" s="1067"/>
      <c r="D2" s="1067"/>
      <c r="E2" s="1067"/>
      <c r="F2" s="1068"/>
    </row>
    <row r="3" spans="1:6">
      <c r="A3" s="335" t="s">
        <v>1106</v>
      </c>
      <c r="B3" s="482"/>
      <c r="C3" s="482"/>
      <c r="D3" s="482"/>
      <c r="E3" s="482"/>
      <c r="F3" s="726"/>
    </row>
    <row r="4" spans="1:6" ht="56.45" customHeight="1">
      <c r="A4" s="1055" t="s">
        <v>1107</v>
      </c>
      <c r="B4" s="1056"/>
      <c r="C4" s="1056"/>
      <c r="D4" s="1056"/>
      <c r="E4" s="1056"/>
      <c r="F4" s="1057"/>
    </row>
    <row r="5" spans="1:6" ht="28.35" customHeight="1">
      <c r="A5" s="336" t="s">
        <v>707</v>
      </c>
      <c r="B5" s="1058" t="s">
        <v>157</v>
      </c>
      <c r="C5" s="1059"/>
      <c r="D5" s="337" t="s">
        <v>708</v>
      </c>
      <c r="E5" s="337"/>
      <c r="F5" s="337"/>
    </row>
    <row r="6" spans="1:6" ht="16.350000000000001" customHeight="1">
      <c r="A6" s="1069"/>
      <c r="B6" s="1070"/>
      <c r="C6" s="1070"/>
      <c r="D6" s="1070"/>
      <c r="E6" s="1070"/>
      <c r="F6" s="1071"/>
    </row>
    <row r="7" spans="1:6" ht="25.7" customHeight="1">
      <c r="A7" s="33" t="s">
        <v>709</v>
      </c>
      <c r="B7" s="338" t="s">
        <v>1108</v>
      </c>
      <c r="C7" s="339"/>
      <c r="D7" s="1060">
        <v>239</v>
      </c>
      <c r="E7" s="1060"/>
      <c r="F7" s="1060"/>
    </row>
    <row r="8" spans="1:6" ht="28.35" customHeight="1">
      <c r="A8" s="35" t="s">
        <v>710</v>
      </c>
      <c r="B8" s="340" t="s">
        <v>1109</v>
      </c>
      <c r="C8" s="341"/>
      <c r="D8" s="1061"/>
      <c r="E8" s="1061"/>
      <c r="F8" s="1061"/>
    </row>
    <row r="9" spans="1:6" ht="25.35" customHeight="1">
      <c r="A9" s="36" t="s">
        <v>711</v>
      </c>
      <c r="B9" s="342" t="s">
        <v>1110</v>
      </c>
      <c r="C9" s="343"/>
      <c r="D9" s="1062"/>
      <c r="E9" s="1062"/>
      <c r="F9" s="1062"/>
    </row>
    <row r="10" spans="1:6">
      <c r="A10" s="344"/>
      <c r="B10" s="344"/>
      <c r="C10" s="344"/>
      <c r="D10" s="344"/>
      <c r="E10" s="344"/>
      <c r="F10" s="344"/>
    </row>
    <row r="11" spans="1:6">
      <c r="A11" s="335" t="s">
        <v>1111</v>
      </c>
      <c r="B11" s="482"/>
      <c r="C11" s="482"/>
      <c r="D11" s="482"/>
      <c r="E11" s="482"/>
      <c r="F11" s="726"/>
    </row>
    <row r="12" spans="1:6" ht="54.6" customHeight="1">
      <c r="A12" s="1055" t="s">
        <v>1112</v>
      </c>
      <c r="B12" s="1056"/>
      <c r="C12" s="1056"/>
      <c r="D12" s="1056"/>
      <c r="E12" s="1056"/>
      <c r="F12" s="1057"/>
    </row>
    <row r="13" spans="1:6">
      <c r="A13" s="336" t="s">
        <v>707</v>
      </c>
      <c r="B13" s="1058" t="s">
        <v>157</v>
      </c>
      <c r="C13" s="1059"/>
      <c r="D13" s="337" t="s">
        <v>708</v>
      </c>
      <c r="E13" s="337"/>
      <c r="F13" s="337"/>
    </row>
    <row r="14" spans="1:6">
      <c r="A14" s="1069"/>
      <c r="B14" s="1070"/>
      <c r="C14" s="1070"/>
      <c r="D14" s="1070"/>
      <c r="E14" s="1070"/>
      <c r="F14" s="1071"/>
    </row>
    <row r="15" spans="1:6">
      <c r="A15" s="33" t="s">
        <v>1113</v>
      </c>
      <c r="B15" s="338" t="s">
        <v>1114</v>
      </c>
      <c r="C15" s="339"/>
      <c r="D15" s="369">
        <v>223</v>
      </c>
      <c r="E15" s="369"/>
      <c r="F15" s="369"/>
    </row>
    <row r="16" spans="1:6">
      <c r="A16" s="36"/>
      <c r="B16" s="727"/>
      <c r="C16" s="728"/>
      <c r="D16" s="486"/>
      <c r="E16" s="486"/>
      <c r="F16" s="486"/>
    </row>
    <row r="18" spans="1:4" ht="27.75">
      <c r="A18" s="1072" t="s">
        <v>712</v>
      </c>
      <c r="B18" s="1073"/>
      <c r="C18" s="1073"/>
      <c r="D18" s="1073"/>
    </row>
    <row r="19" spans="1:4">
      <c r="A19" s="1074" t="s">
        <v>713</v>
      </c>
      <c r="B19" s="1075"/>
      <c r="C19" s="1075"/>
      <c r="D19" s="1075"/>
    </row>
    <row r="20" spans="1:4">
      <c r="A20" s="335" t="s">
        <v>706</v>
      </c>
      <c r="B20" s="482"/>
      <c r="C20" s="482"/>
      <c r="D20" s="482"/>
    </row>
    <row r="21" spans="1:4">
      <c r="A21" s="345" t="s">
        <v>714</v>
      </c>
      <c r="B21" s="346"/>
      <c r="C21" s="484"/>
      <c r="D21" s="484"/>
    </row>
    <row r="22" spans="1:4">
      <c r="A22" s="1076" t="s">
        <v>715</v>
      </c>
      <c r="B22" s="1077"/>
      <c r="C22" s="1077" t="s">
        <v>716</v>
      </c>
      <c r="D22" s="1077"/>
    </row>
    <row r="23" spans="1:4">
      <c r="A23" s="1080" t="s">
        <v>717</v>
      </c>
      <c r="B23" s="1081"/>
      <c r="C23" s="1081" t="s">
        <v>718</v>
      </c>
      <c r="D23" s="1081"/>
    </row>
    <row r="24" spans="1:4">
      <c r="A24" s="336" t="s">
        <v>707</v>
      </c>
      <c r="B24" s="1058" t="s">
        <v>157</v>
      </c>
      <c r="C24" s="1059"/>
      <c r="D24" s="337" t="s">
        <v>708</v>
      </c>
    </row>
    <row r="25" spans="1:4">
      <c r="A25" s="348" t="s">
        <v>719</v>
      </c>
      <c r="B25" s="1078" t="s">
        <v>720</v>
      </c>
      <c r="C25" s="1078"/>
      <c r="D25" s="349"/>
    </row>
    <row r="26" spans="1:4">
      <c r="A26" s="33" t="s">
        <v>721</v>
      </c>
      <c r="B26" s="351" t="s">
        <v>722</v>
      </c>
      <c r="C26" s="50"/>
      <c r="D26" s="352">
        <v>70</v>
      </c>
    </row>
    <row r="27" spans="1:4">
      <c r="A27" s="35" t="s">
        <v>723</v>
      </c>
      <c r="B27" s="90" t="s">
        <v>724</v>
      </c>
      <c r="C27" s="116"/>
      <c r="D27" s="353">
        <v>80</v>
      </c>
    </row>
    <row r="28" spans="1:4">
      <c r="A28" s="35" t="s">
        <v>725</v>
      </c>
      <c r="B28" s="354" t="s">
        <v>726</v>
      </c>
      <c r="C28" s="90"/>
      <c r="D28" s="353">
        <v>100</v>
      </c>
    </row>
    <row r="29" spans="1:4">
      <c r="A29" s="35" t="s">
        <v>727</v>
      </c>
      <c r="B29" s="90" t="s">
        <v>728</v>
      </c>
      <c r="C29" s="90"/>
      <c r="D29" s="353">
        <v>70</v>
      </c>
    </row>
    <row r="30" spans="1:4">
      <c r="A30" s="35" t="s">
        <v>729</v>
      </c>
      <c r="B30" s="90" t="s">
        <v>730</v>
      </c>
      <c r="C30" s="90"/>
      <c r="D30" s="353">
        <v>82</v>
      </c>
    </row>
    <row r="31" spans="1:4">
      <c r="A31" s="36" t="s">
        <v>731</v>
      </c>
      <c r="B31" s="37" t="s">
        <v>732</v>
      </c>
      <c r="C31" s="37"/>
      <c r="D31" s="355">
        <v>114</v>
      </c>
    </row>
    <row r="32" spans="1:4">
      <c r="A32" s="348" t="s">
        <v>733</v>
      </c>
      <c r="B32" s="1078" t="s">
        <v>734</v>
      </c>
      <c r="C32" s="1078"/>
      <c r="D32" s="349"/>
    </row>
    <row r="33" spans="1:4">
      <c r="A33" s="33" t="s">
        <v>735</v>
      </c>
      <c r="B33" s="351" t="s">
        <v>722</v>
      </c>
      <c r="C33" s="50"/>
      <c r="D33" s="352">
        <v>70</v>
      </c>
    </row>
    <row r="34" spans="1:4">
      <c r="A34" s="35" t="s">
        <v>736</v>
      </c>
      <c r="B34" s="90" t="s">
        <v>737</v>
      </c>
      <c r="C34" s="116"/>
      <c r="D34" s="353">
        <v>91</v>
      </c>
    </row>
    <row r="35" spans="1:4">
      <c r="A35" s="35" t="s">
        <v>738</v>
      </c>
      <c r="B35" s="90" t="s">
        <v>728</v>
      </c>
      <c r="C35" s="90"/>
      <c r="D35" s="353">
        <v>59</v>
      </c>
    </row>
    <row r="36" spans="1:4">
      <c r="A36" s="35" t="s">
        <v>739</v>
      </c>
      <c r="B36" s="90" t="s">
        <v>740</v>
      </c>
      <c r="C36" s="90"/>
      <c r="D36" s="353">
        <v>77</v>
      </c>
    </row>
    <row r="37" spans="1:4">
      <c r="A37" s="36" t="s">
        <v>741</v>
      </c>
      <c r="B37" s="37" t="s">
        <v>732</v>
      </c>
      <c r="C37" s="37"/>
      <c r="D37" s="355">
        <v>70</v>
      </c>
    </row>
    <row r="38" spans="1:4">
      <c r="A38" s="348" t="s">
        <v>742</v>
      </c>
      <c r="B38" s="1078" t="s">
        <v>743</v>
      </c>
      <c r="C38" s="1078"/>
      <c r="D38" s="349"/>
    </row>
    <row r="39" spans="1:4">
      <c r="A39" s="33" t="s">
        <v>744</v>
      </c>
      <c r="B39" s="351" t="s">
        <v>722</v>
      </c>
      <c r="C39" s="50"/>
      <c r="D39" s="352">
        <v>59</v>
      </c>
    </row>
    <row r="40" spans="1:4">
      <c r="A40" s="35" t="s">
        <v>745</v>
      </c>
      <c r="B40" s="90" t="s">
        <v>728</v>
      </c>
      <c r="C40" s="90"/>
      <c r="D40" s="353">
        <v>48</v>
      </c>
    </row>
    <row r="41" spans="1:4">
      <c r="A41" s="35" t="s">
        <v>746</v>
      </c>
      <c r="B41" s="90" t="s">
        <v>747</v>
      </c>
      <c r="C41" s="90"/>
      <c r="D41" s="353">
        <v>57</v>
      </c>
    </row>
    <row r="42" spans="1:4">
      <c r="A42" s="35" t="s">
        <v>748</v>
      </c>
      <c r="B42" s="90" t="s">
        <v>740</v>
      </c>
      <c r="C42" s="90"/>
      <c r="D42" s="353">
        <v>64</v>
      </c>
    </row>
    <row r="43" spans="1:4">
      <c r="A43" s="36" t="s">
        <v>749</v>
      </c>
      <c r="B43" s="37" t="s">
        <v>732</v>
      </c>
      <c r="C43" s="37"/>
      <c r="D43" s="355">
        <v>59</v>
      </c>
    </row>
    <row r="44" spans="1:4">
      <c r="A44" s="356" t="s">
        <v>750</v>
      </c>
      <c r="B44" s="1086" t="s">
        <v>751</v>
      </c>
      <c r="C44" s="1086"/>
      <c r="D44" s="357"/>
    </row>
    <row r="45" spans="1:4">
      <c r="A45" s="33" t="s">
        <v>752</v>
      </c>
      <c r="B45" s="351" t="s">
        <v>722</v>
      </c>
      <c r="C45" s="50"/>
      <c r="D45" s="352">
        <v>59</v>
      </c>
    </row>
    <row r="46" spans="1:4">
      <c r="A46" s="35" t="s">
        <v>753</v>
      </c>
      <c r="B46" s="354" t="s">
        <v>754</v>
      </c>
      <c r="C46" s="90"/>
      <c r="D46" s="353">
        <v>91</v>
      </c>
    </row>
    <row r="47" spans="1:4">
      <c r="A47" s="35" t="s">
        <v>755</v>
      </c>
      <c r="B47" s="90" t="s">
        <v>740</v>
      </c>
      <c r="C47" s="90"/>
      <c r="D47" s="353">
        <v>66</v>
      </c>
    </row>
    <row r="48" spans="1:4">
      <c r="A48" s="35" t="s">
        <v>756</v>
      </c>
      <c r="B48" s="90" t="s">
        <v>732</v>
      </c>
      <c r="C48" s="90"/>
      <c r="D48" s="353">
        <v>61</v>
      </c>
    </row>
    <row r="49" spans="1:4">
      <c r="A49" s="36" t="s">
        <v>757</v>
      </c>
      <c r="B49" s="37" t="s">
        <v>758</v>
      </c>
      <c r="C49" s="37"/>
      <c r="D49" s="355">
        <v>75</v>
      </c>
    </row>
    <row r="50" spans="1:4">
      <c r="A50" s="1082" t="s">
        <v>759</v>
      </c>
      <c r="B50" s="1084" t="s">
        <v>760</v>
      </c>
      <c r="C50" s="1084"/>
      <c r="D50" s="358"/>
    </row>
    <row r="51" spans="1:4">
      <c r="A51" s="1083"/>
      <c r="B51" s="1085" t="s">
        <v>761</v>
      </c>
      <c r="C51" s="1085"/>
      <c r="D51" s="359"/>
    </row>
    <row r="52" spans="1:4">
      <c r="A52" s="35" t="s">
        <v>762</v>
      </c>
      <c r="B52" s="354" t="s">
        <v>763</v>
      </c>
      <c r="C52" s="90"/>
      <c r="D52" s="353">
        <v>100</v>
      </c>
    </row>
    <row r="53" spans="1:4">
      <c r="A53" s="35" t="s">
        <v>764</v>
      </c>
      <c r="B53" s="90" t="s">
        <v>728</v>
      </c>
      <c r="C53" s="90"/>
      <c r="D53" s="353">
        <v>57</v>
      </c>
    </row>
    <row r="54" spans="1:4">
      <c r="A54" s="35" t="s">
        <v>765</v>
      </c>
      <c r="B54" s="90" t="s">
        <v>740</v>
      </c>
      <c r="C54" s="90"/>
      <c r="D54" s="353">
        <v>75</v>
      </c>
    </row>
    <row r="55" spans="1:4">
      <c r="A55" s="35" t="s">
        <v>766</v>
      </c>
      <c r="B55" s="90" t="s">
        <v>732</v>
      </c>
      <c r="C55" s="90"/>
      <c r="D55" s="353">
        <v>70</v>
      </c>
    </row>
    <row r="56" spans="1:4">
      <c r="A56" s="36" t="s">
        <v>767</v>
      </c>
      <c r="B56" s="37" t="s">
        <v>768</v>
      </c>
      <c r="C56" s="37"/>
      <c r="D56" s="355">
        <v>86</v>
      </c>
    </row>
    <row r="57" spans="1:4">
      <c r="A57" s="1082" t="s">
        <v>769</v>
      </c>
      <c r="B57" s="1084" t="s">
        <v>770</v>
      </c>
      <c r="C57" s="1084"/>
      <c r="D57" s="360"/>
    </row>
    <row r="58" spans="1:4">
      <c r="A58" s="1083"/>
      <c r="B58" s="1085" t="s">
        <v>771</v>
      </c>
      <c r="C58" s="1085"/>
      <c r="D58" s="359"/>
    </row>
    <row r="59" spans="1:4">
      <c r="A59" s="363" t="s">
        <v>772</v>
      </c>
      <c r="B59" s="364" t="s">
        <v>763</v>
      </c>
      <c r="C59" s="245"/>
      <c r="D59" s="365">
        <v>166</v>
      </c>
    </row>
    <row r="60" spans="1:4">
      <c r="A60" s="348" t="s">
        <v>773</v>
      </c>
      <c r="B60" s="1078" t="s">
        <v>774</v>
      </c>
      <c r="C60" s="1078"/>
      <c r="D60" s="349"/>
    </row>
    <row r="61" spans="1:4">
      <c r="A61" s="366" t="s">
        <v>775</v>
      </c>
      <c r="B61" s="367" t="s">
        <v>722</v>
      </c>
      <c r="C61" s="368"/>
      <c r="D61" s="369">
        <v>82</v>
      </c>
    </row>
    <row r="62" spans="1:4">
      <c r="A62" s="35" t="s">
        <v>776</v>
      </c>
      <c r="B62" s="125" t="s">
        <v>740</v>
      </c>
      <c r="C62" s="90"/>
      <c r="D62" s="353">
        <v>82</v>
      </c>
    </row>
    <row r="63" spans="1:4">
      <c r="A63" s="35" t="s">
        <v>777</v>
      </c>
      <c r="B63" s="125" t="s">
        <v>732</v>
      </c>
      <c r="C63" s="90"/>
      <c r="D63" s="353">
        <v>84</v>
      </c>
    </row>
    <row r="64" spans="1:4">
      <c r="A64" s="36" t="s">
        <v>778</v>
      </c>
      <c r="B64" s="370" t="s">
        <v>779</v>
      </c>
      <c r="C64" s="37"/>
      <c r="D64" s="355">
        <v>95</v>
      </c>
    </row>
    <row r="65" spans="1:4">
      <c r="A65" s="348" t="s">
        <v>1115</v>
      </c>
      <c r="B65" s="1078" t="s">
        <v>1116</v>
      </c>
      <c r="C65" s="1079"/>
      <c r="D65" s="349"/>
    </row>
    <row r="66" spans="1:4">
      <c r="A66" s="33" t="s">
        <v>1117</v>
      </c>
      <c r="B66" s="351" t="s">
        <v>722</v>
      </c>
      <c r="C66" s="50"/>
      <c r="D66" s="353">
        <v>75</v>
      </c>
    </row>
    <row r="67" spans="1:4">
      <c r="A67" s="35" t="s">
        <v>1118</v>
      </c>
      <c r="B67" s="354" t="s">
        <v>1119</v>
      </c>
      <c r="C67" s="90"/>
      <c r="D67" s="353">
        <v>109</v>
      </c>
    </row>
    <row r="68" spans="1:4">
      <c r="A68" s="35" t="s">
        <v>1120</v>
      </c>
      <c r="B68" s="90" t="s">
        <v>740</v>
      </c>
      <c r="C68" s="90"/>
      <c r="D68" s="353">
        <v>82</v>
      </c>
    </row>
    <row r="69" spans="1:4">
      <c r="A69" s="35" t="s">
        <v>1121</v>
      </c>
      <c r="B69" s="90" t="s">
        <v>732</v>
      </c>
      <c r="C69" s="90"/>
      <c r="D69" s="353">
        <v>77</v>
      </c>
    </row>
    <row r="70" spans="1:4">
      <c r="A70" s="36" t="s">
        <v>1122</v>
      </c>
      <c r="B70" s="37" t="s">
        <v>1123</v>
      </c>
      <c r="C70" s="37"/>
      <c r="D70" s="355">
        <v>86</v>
      </c>
    </row>
  </sheetData>
  <mergeCells count="30">
    <mergeCell ref="B65:C65"/>
    <mergeCell ref="A23:B23"/>
    <mergeCell ref="C23:D23"/>
    <mergeCell ref="B24:C24"/>
    <mergeCell ref="B25:C25"/>
    <mergeCell ref="A50:A51"/>
    <mergeCell ref="B50:C50"/>
    <mergeCell ref="B51:C51"/>
    <mergeCell ref="A57:A58"/>
    <mergeCell ref="B57:C57"/>
    <mergeCell ref="B58:C58"/>
    <mergeCell ref="B60:C60"/>
    <mergeCell ref="B44:C44"/>
    <mergeCell ref="B32:C32"/>
    <mergeCell ref="B38:C38"/>
    <mergeCell ref="A14:F14"/>
    <mergeCell ref="A18:D18"/>
    <mergeCell ref="A19:D19"/>
    <mergeCell ref="A22:B22"/>
    <mergeCell ref="C22:D22"/>
    <mergeCell ref="A12:F12"/>
    <mergeCell ref="B13:C13"/>
    <mergeCell ref="D7:D9"/>
    <mergeCell ref="A1:F1"/>
    <mergeCell ref="A2:F2"/>
    <mergeCell ref="A4:F4"/>
    <mergeCell ref="B5:C5"/>
    <mergeCell ref="A6:F6"/>
    <mergeCell ref="E7:E9"/>
    <mergeCell ref="F7:F9"/>
  </mergeCells>
  <pageMargins left="0.7" right="0.7" top="0.75" bottom="0.75" header="0.3" footer="0.3"/>
  <pageSetup scale="5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44"/>
  <sheetViews>
    <sheetView workbookViewId="0">
      <selection activeCell="A4" sqref="A4:C4"/>
    </sheetView>
  </sheetViews>
  <sheetFormatPr defaultColWidth="9.140625" defaultRowHeight="12.75"/>
  <cols>
    <col min="1" max="1" width="13.7109375" style="90" customWidth="1"/>
    <col min="2" max="2" width="79.28515625" style="90" customWidth="1"/>
    <col min="3" max="3" width="10.28515625" style="90" customWidth="1"/>
    <col min="4" max="4" width="9.140625" style="90"/>
    <col min="5" max="5" width="0" style="90" hidden="1" customWidth="1"/>
    <col min="6" max="6" width="9.140625" style="90"/>
    <col min="7" max="7" width="9.140625" style="347"/>
    <col min="8" max="16384" width="9.140625" style="90"/>
  </cols>
  <sheetData>
    <row r="1" spans="1:7" ht="22.5">
      <c r="A1" s="1072" t="s">
        <v>780</v>
      </c>
      <c r="B1" s="1089"/>
      <c r="C1" s="1089"/>
    </row>
    <row r="2" spans="1:7" s="42" customFormat="1" ht="15.75">
      <c r="A2" s="1074" t="s">
        <v>781</v>
      </c>
      <c r="B2" s="1075"/>
      <c r="C2" s="1075"/>
      <c r="E2" s="42">
        <v>1.02</v>
      </c>
    </row>
    <row r="3" spans="1:7" ht="25.5">
      <c r="A3" s="373" t="s">
        <v>707</v>
      </c>
      <c r="B3" s="338"/>
      <c r="C3" s="374" t="s">
        <v>708</v>
      </c>
      <c r="G3" s="90"/>
    </row>
    <row r="4" spans="1:7" ht="15.75">
      <c r="A4" s="1087" t="s">
        <v>782</v>
      </c>
      <c r="B4" s="1088"/>
      <c r="C4" s="1088"/>
      <c r="G4" s="90"/>
    </row>
    <row r="5" spans="1:7" ht="19.149999999999999" customHeight="1">
      <c r="A5" s="375" t="s">
        <v>783</v>
      </c>
      <c r="B5" s="50"/>
      <c r="C5" s="45"/>
      <c r="G5" s="90"/>
    </row>
    <row r="6" spans="1:7" ht="6.75" customHeight="1">
      <c r="A6" s="376"/>
      <c r="C6" s="149"/>
      <c r="D6" s="362"/>
      <c r="F6" s="350"/>
    </row>
    <row r="7" spans="1:7">
      <c r="A7" s="376" t="s">
        <v>784</v>
      </c>
      <c r="C7" s="149"/>
      <c r="D7" s="362"/>
      <c r="F7" s="350"/>
    </row>
    <row r="8" spans="1:7" ht="7.5" customHeight="1">
      <c r="A8" s="35"/>
      <c r="C8" s="149"/>
      <c r="D8" s="362"/>
      <c r="F8" s="350"/>
    </row>
    <row r="9" spans="1:7">
      <c r="A9" s="36"/>
      <c r="B9" s="377" t="s">
        <v>785</v>
      </c>
      <c r="C9" s="148"/>
      <c r="D9" s="347"/>
      <c r="G9" s="90"/>
    </row>
    <row r="10" spans="1:7">
      <c r="A10" s="33" t="s">
        <v>786</v>
      </c>
      <c r="B10" s="50" t="s">
        <v>787</v>
      </c>
      <c r="C10" s="45">
        <v>365</v>
      </c>
      <c r="D10" s="347"/>
      <c r="G10" s="90"/>
    </row>
    <row r="11" spans="1:7">
      <c r="A11" s="35" t="s">
        <v>788</v>
      </c>
      <c r="B11" s="90" t="s">
        <v>789</v>
      </c>
      <c r="C11" s="149">
        <v>379</v>
      </c>
      <c r="D11" s="347"/>
      <c r="G11" s="90"/>
    </row>
    <row r="12" spans="1:7">
      <c r="A12" s="36" t="s">
        <v>790</v>
      </c>
      <c r="B12" s="37" t="s">
        <v>791</v>
      </c>
      <c r="C12" s="148">
        <v>393</v>
      </c>
      <c r="D12" s="347"/>
      <c r="G12" s="90"/>
    </row>
    <row r="13" spans="1:7" ht="15.75">
      <c r="A13" s="1087" t="s">
        <v>792</v>
      </c>
      <c r="B13" s="1088"/>
      <c r="C13" s="1088"/>
      <c r="G13" s="90"/>
    </row>
    <row r="14" spans="1:7">
      <c r="A14" s="375" t="s">
        <v>793</v>
      </c>
      <c r="B14" s="50"/>
      <c r="C14" s="45"/>
      <c r="D14" s="362"/>
      <c r="G14" s="90"/>
    </row>
    <row r="15" spans="1:7" ht="6.75" customHeight="1">
      <c r="A15" s="376"/>
      <c r="C15" s="149"/>
      <c r="D15" s="362"/>
      <c r="F15" s="350"/>
    </row>
    <row r="16" spans="1:7">
      <c r="A16" s="376" t="s">
        <v>784</v>
      </c>
      <c r="C16" s="149"/>
      <c r="D16" s="362"/>
      <c r="F16" s="350"/>
    </row>
    <row r="17" spans="1:7" ht="7.5" customHeight="1">
      <c r="A17" s="35"/>
      <c r="C17" s="149"/>
      <c r="D17" s="362"/>
      <c r="F17" s="350"/>
    </row>
    <row r="18" spans="1:7">
      <c r="A18" s="36"/>
      <c r="B18" s="377" t="s">
        <v>785</v>
      </c>
      <c r="C18" s="148"/>
      <c r="D18" s="362"/>
      <c r="G18" s="90"/>
    </row>
    <row r="19" spans="1:7">
      <c r="A19" s="33" t="s">
        <v>794</v>
      </c>
      <c r="B19" s="50" t="s">
        <v>787</v>
      </c>
      <c r="C19" s="45">
        <v>385</v>
      </c>
      <c r="D19" s="378"/>
      <c r="E19" s="378"/>
      <c r="G19" s="90"/>
    </row>
    <row r="20" spans="1:7">
      <c r="A20" s="35" t="s">
        <v>795</v>
      </c>
      <c r="B20" s="90" t="s">
        <v>789</v>
      </c>
      <c r="C20" s="149">
        <v>399</v>
      </c>
      <c r="D20" s="378"/>
      <c r="E20" s="378"/>
      <c r="G20" s="90"/>
    </row>
    <row r="21" spans="1:7">
      <c r="A21" s="36" t="s">
        <v>796</v>
      </c>
      <c r="B21" s="37" t="s">
        <v>791</v>
      </c>
      <c r="C21" s="148">
        <v>413</v>
      </c>
      <c r="D21" s="378"/>
      <c r="E21" s="378"/>
      <c r="G21" s="90"/>
    </row>
    <row r="22" spans="1:7">
      <c r="A22" s="37"/>
      <c r="B22" s="37"/>
      <c r="C22" s="148"/>
      <c r="D22" s="378"/>
      <c r="E22" s="378"/>
      <c r="G22" s="90"/>
    </row>
    <row r="23" spans="1:7" ht="15.75">
      <c r="A23" s="1087" t="s">
        <v>797</v>
      </c>
      <c r="B23" s="1088"/>
      <c r="C23" s="1088"/>
      <c r="G23" s="90"/>
    </row>
    <row r="24" spans="1:7">
      <c r="A24" s="375" t="s">
        <v>798</v>
      </c>
      <c r="B24" s="50"/>
      <c r="C24" s="50"/>
      <c r="D24" s="362"/>
      <c r="G24" s="90"/>
    </row>
    <row r="25" spans="1:7" ht="6.75" customHeight="1">
      <c r="A25" s="376"/>
      <c r="C25" s="149"/>
      <c r="D25" s="362"/>
      <c r="F25" s="350"/>
    </row>
    <row r="26" spans="1:7">
      <c r="A26" s="376" t="s">
        <v>784</v>
      </c>
      <c r="C26" s="149"/>
      <c r="D26" s="362"/>
      <c r="F26" s="350"/>
    </row>
    <row r="27" spans="1:7" ht="7.5" customHeight="1">
      <c r="A27" s="35"/>
      <c r="C27" s="149"/>
      <c r="D27" s="362"/>
      <c r="F27" s="350"/>
    </row>
    <row r="28" spans="1:7">
      <c r="A28" s="36"/>
      <c r="B28" s="377" t="s">
        <v>785</v>
      </c>
      <c r="C28" s="148"/>
      <c r="D28" s="362"/>
      <c r="G28" s="90"/>
    </row>
    <row r="29" spans="1:7">
      <c r="A29" s="33" t="s">
        <v>799</v>
      </c>
      <c r="B29" s="50" t="s">
        <v>787</v>
      </c>
      <c r="C29" s="45">
        <v>442</v>
      </c>
      <c r="D29" s="362"/>
      <c r="G29" s="90"/>
    </row>
    <row r="30" spans="1:7">
      <c r="A30" s="35" t="s">
        <v>800</v>
      </c>
      <c r="B30" s="90" t="s">
        <v>791</v>
      </c>
      <c r="C30" s="149">
        <v>456</v>
      </c>
      <c r="D30" s="362"/>
      <c r="G30" s="90"/>
    </row>
    <row r="31" spans="1:7">
      <c r="A31" s="35" t="s">
        <v>801</v>
      </c>
      <c r="B31" s="90" t="s">
        <v>802</v>
      </c>
      <c r="C31" s="149">
        <v>456</v>
      </c>
      <c r="D31" s="362"/>
      <c r="G31" s="90"/>
    </row>
    <row r="32" spans="1:7">
      <c r="A32" s="36" t="s">
        <v>803</v>
      </c>
      <c r="B32" s="37" t="s">
        <v>804</v>
      </c>
      <c r="C32" s="148">
        <v>556</v>
      </c>
      <c r="D32" s="362"/>
      <c r="F32" s="350"/>
    </row>
    <row r="33" spans="1:6" ht="15.75">
      <c r="A33" s="1087" t="s">
        <v>805</v>
      </c>
      <c r="B33" s="1088"/>
      <c r="C33" s="1088"/>
    </row>
    <row r="34" spans="1:6">
      <c r="A34" s="375" t="s">
        <v>806</v>
      </c>
      <c r="B34" s="50"/>
      <c r="C34" s="45"/>
      <c r="D34" s="362"/>
      <c r="F34" s="350"/>
    </row>
    <row r="35" spans="1:6" ht="6.75" customHeight="1">
      <c r="A35" s="376"/>
      <c r="C35" s="149"/>
      <c r="D35" s="362"/>
      <c r="F35" s="350"/>
    </row>
    <row r="36" spans="1:6">
      <c r="A36" s="376" t="s">
        <v>784</v>
      </c>
      <c r="C36" s="149"/>
      <c r="D36" s="362"/>
      <c r="F36" s="350"/>
    </row>
    <row r="37" spans="1:6" ht="7.5" customHeight="1">
      <c r="A37" s="35"/>
      <c r="C37" s="149"/>
      <c r="D37" s="362"/>
      <c r="F37" s="350"/>
    </row>
    <row r="38" spans="1:6">
      <c r="A38" s="36"/>
      <c r="B38" s="377" t="s">
        <v>785</v>
      </c>
      <c r="C38" s="148"/>
      <c r="D38" s="362"/>
      <c r="F38" s="350"/>
    </row>
    <row r="39" spans="1:6">
      <c r="A39" s="33" t="s">
        <v>807</v>
      </c>
      <c r="B39" s="50" t="s">
        <v>787</v>
      </c>
      <c r="C39" s="45">
        <v>465</v>
      </c>
      <c r="D39" s="378"/>
      <c r="E39" s="378"/>
      <c r="F39" s="378"/>
    </row>
    <row r="40" spans="1:6">
      <c r="A40" s="35" t="s">
        <v>808</v>
      </c>
      <c r="B40" s="90" t="s">
        <v>791</v>
      </c>
      <c r="C40" s="149">
        <v>479</v>
      </c>
      <c r="D40" s="378"/>
      <c r="E40" s="378"/>
      <c r="F40" s="378"/>
    </row>
    <row r="41" spans="1:6">
      <c r="A41" s="35" t="s">
        <v>809</v>
      </c>
      <c r="B41" s="90" t="s">
        <v>802</v>
      </c>
      <c r="C41" s="149">
        <v>479</v>
      </c>
      <c r="D41" s="378"/>
      <c r="E41" s="378"/>
      <c r="F41" s="378"/>
    </row>
    <row r="42" spans="1:6">
      <c r="A42" s="36" t="s">
        <v>810</v>
      </c>
      <c r="B42" s="37" t="s">
        <v>804</v>
      </c>
      <c r="C42" s="148">
        <v>579</v>
      </c>
      <c r="D42" s="378"/>
      <c r="E42" s="378"/>
      <c r="F42" s="378"/>
    </row>
    <row r="43" spans="1:6">
      <c r="A43" s="33" t="s">
        <v>811</v>
      </c>
      <c r="B43" s="50"/>
      <c r="C43" s="45"/>
      <c r="D43" s="362"/>
      <c r="F43" s="350"/>
    </row>
    <row r="44" spans="1:6">
      <c r="A44" s="36"/>
      <c r="B44" s="37"/>
      <c r="C44" s="148"/>
      <c r="D44" s="362"/>
      <c r="F44" s="350"/>
    </row>
  </sheetData>
  <mergeCells count="6">
    <mergeCell ref="A33:C33"/>
    <mergeCell ref="A1:C1"/>
    <mergeCell ref="A2:C2"/>
    <mergeCell ref="A4:C4"/>
    <mergeCell ref="A13:C13"/>
    <mergeCell ref="A23:C23"/>
  </mergeCells>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I86"/>
  <sheetViews>
    <sheetView showGridLines="0" zoomScale="80" zoomScaleNormal="80" workbookViewId="0">
      <selection activeCell="C26" sqref="C26"/>
    </sheetView>
  </sheetViews>
  <sheetFormatPr defaultColWidth="9.140625" defaultRowHeight="15"/>
  <cols>
    <col min="1" max="2" width="16.5703125" customWidth="1"/>
    <col min="3" max="3" width="48.42578125" customWidth="1"/>
    <col min="4" max="4" width="20.42578125" customWidth="1"/>
    <col min="5" max="5" width="25" style="573" customWidth="1"/>
    <col min="6" max="6" width="22.85546875" style="1" customWidth="1"/>
    <col min="7" max="7" width="20.42578125" style="1" customWidth="1"/>
    <col min="8" max="8" width="9.140625" style="514"/>
    <col min="10" max="10" width="10.5703125" customWidth="1"/>
  </cols>
  <sheetData>
    <row r="1" spans="1:8" ht="30" customHeight="1">
      <c r="A1" s="781" t="s">
        <v>940</v>
      </c>
      <c r="B1" s="781"/>
      <c r="C1" s="781"/>
      <c r="D1" s="781"/>
      <c r="E1" s="781"/>
      <c r="F1" s="781"/>
      <c r="G1" s="781"/>
    </row>
    <row r="2" spans="1:8" ht="13.35" customHeight="1">
      <c r="A2" s="781"/>
      <c r="B2" s="781"/>
      <c r="C2" s="781"/>
      <c r="D2" s="781"/>
      <c r="E2" s="781"/>
      <c r="F2" s="781"/>
      <c r="G2" s="781"/>
    </row>
    <row r="3" spans="1:8" ht="12.6" customHeight="1">
      <c r="A3" s="782" t="s">
        <v>898</v>
      </c>
      <c r="B3" s="782"/>
      <c r="C3" s="782"/>
      <c r="D3" s="782"/>
      <c r="E3" s="782"/>
      <c r="F3" s="782"/>
      <c r="G3" s="782"/>
    </row>
    <row r="4" spans="1:8" ht="15.75">
      <c r="C4" s="456"/>
      <c r="D4" s="456"/>
      <c r="E4" s="515"/>
      <c r="F4" s="456"/>
      <c r="G4" s="456"/>
    </row>
    <row r="5" spans="1:8" s="42" customFormat="1" ht="15.75">
      <c r="E5" s="516"/>
      <c r="H5" s="517"/>
    </row>
    <row r="6" spans="1:8" s="42" customFormat="1" ht="11.25" customHeight="1" thickBot="1">
      <c r="A6" s="830"/>
      <c r="B6" s="830"/>
      <c r="C6" s="830"/>
      <c r="D6" s="830"/>
      <c r="E6" s="518"/>
      <c r="F6" s="832"/>
      <c r="G6" s="832"/>
      <c r="H6" s="517"/>
    </row>
    <row r="7" spans="1:8" s="42" customFormat="1" ht="37.5" customHeight="1" thickBot="1">
      <c r="A7" s="831"/>
      <c r="B7" s="831"/>
      <c r="C7" s="831"/>
      <c r="D7" s="831"/>
      <c r="E7" s="519" t="s">
        <v>941</v>
      </c>
      <c r="F7" s="833" t="s">
        <v>942</v>
      </c>
      <c r="G7" s="834"/>
    </row>
    <row r="8" spans="1:8" s="330" customFormat="1" ht="16.5">
      <c r="A8" s="520" t="s">
        <v>12</v>
      </c>
      <c r="B8" s="521"/>
      <c r="C8" s="493"/>
      <c r="D8" s="493"/>
      <c r="E8" s="786" t="s">
        <v>421</v>
      </c>
      <c r="F8" s="788" t="s">
        <v>106</v>
      </c>
      <c r="G8" s="810" t="s">
        <v>693</v>
      </c>
    </row>
    <row r="9" spans="1:8" s="494" customFormat="1" ht="12.75" customHeight="1">
      <c r="A9" s="257" t="s">
        <v>166</v>
      </c>
      <c r="B9" s="522" t="s">
        <v>902</v>
      </c>
      <c r="C9" s="522" t="s">
        <v>0</v>
      </c>
      <c r="D9" s="223"/>
      <c r="E9" s="809"/>
      <c r="F9" s="789"/>
      <c r="G9" s="811"/>
    </row>
    <row r="10" spans="1:8" s="28" customFormat="1" ht="15.75">
      <c r="A10" s="258" t="s">
        <v>943</v>
      </c>
      <c r="B10" s="192" t="s">
        <v>920</v>
      </c>
      <c r="C10" s="192" t="s">
        <v>944</v>
      </c>
      <c r="D10" s="192"/>
      <c r="E10" s="452">
        <v>1309</v>
      </c>
      <c r="F10" s="452">
        <v>888</v>
      </c>
      <c r="G10" s="453">
        <v>791</v>
      </c>
    </row>
    <row r="11" spans="1:8" s="8" customFormat="1" ht="16.5">
      <c r="A11" s="520" t="s">
        <v>14</v>
      </c>
      <c r="B11" s="521"/>
      <c r="C11" s="493"/>
      <c r="D11" s="493"/>
      <c r="E11" s="523"/>
      <c r="F11" s="499"/>
      <c r="G11" s="524"/>
    </row>
    <row r="12" spans="1:8" s="8" customFormat="1" ht="12.75">
      <c r="A12" s="257" t="s">
        <v>13</v>
      </c>
      <c r="B12" s="522" t="s">
        <v>902</v>
      </c>
      <c r="C12" s="223" t="s">
        <v>14</v>
      </c>
      <c r="D12" s="223"/>
      <c r="E12" s="331"/>
      <c r="F12" s="225"/>
      <c r="G12" s="525"/>
    </row>
    <row r="13" spans="1:8" s="28" customFormat="1" ht="15.75">
      <c r="A13" s="196" t="s">
        <v>7</v>
      </c>
      <c r="B13" s="193" t="s">
        <v>908</v>
      </c>
      <c r="C13" s="193" t="s">
        <v>519</v>
      </c>
      <c r="D13" s="169"/>
      <c r="E13" s="452">
        <v>348.14</v>
      </c>
      <c r="F13" s="812">
        <v>303.85000000000002</v>
      </c>
      <c r="G13" s="813"/>
    </row>
    <row r="14" spans="1:8" s="28" customFormat="1" ht="15.75">
      <c r="A14" s="199" t="s">
        <v>918</v>
      </c>
      <c r="B14" s="169" t="s">
        <v>908</v>
      </c>
      <c r="C14" s="169" t="s">
        <v>919</v>
      </c>
      <c r="D14" s="169"/>
      <c r="E14" s="451">
        <v>426.66750000000002</v>
      </c>
      <c r="F14" s="814">
        <v>357.21</v>
      </c>
      <c r="G14" s="815"/>
    </row>
    <row r="15" spans="1:8" s="28" customFormat="1" ht="15.75">
      <c r="A15" s="201" t="s">
        <v>694</v>
      </c>
      <c r="B15" s="169" t="s">
        <v>908</v>
      </c>
      <c r="C15" s="169" t="s">
        <v>925</v>
      </c>
      <c r="D15" s="194"/>
      <c r="E15" s="455">
        <v>505.73</v>
      </c>
      <c r="F15" s="816">
        <v>420.24</v>
      </c>
      <c r="G15" s="817"/>
    </row>
    <row r="16" spans="1:8" s="8" customFormat="1" ht="16.5">
      <c r="A16" s="520" t="s">
        <v>15</v>
      </c>
      <c r="B16" s="521"/>
      <c r="C16" s="493"/>
      <c r="D16" s="493"/>
      <c r="E16" s="523"/>
      <c r="F16" s="499"/>
      <c r="G16" s="524"/>
    </row>
    <row r="17" spans="1:8" s="8" customFormat="1" ht="12.75">
      <c r="A17" s="257" t="s">
        <v>13</v>
      </c>
      <c r="B17" s="522" t="s">
        <v>902</v>
      </c>
      <c r="C17" s="223" t="s">
        <v>15</v>
      </c>
      <c r="D17" s="223"/>
      <c r="E17" s="331"/>
      <c r="F17" s="225"/>
      <c r="G17" s="525"/>
    </row>
    <row r="18" spans="1:8" s="28" customFormat="1" ht="15.75">
      <c r="A18" s="196" t="s">
        <v>16</v>
      </c>
      <c r="B18" s="193" t="s">
        <v>932</v>
      </c>
      <c r="C18" s="193" t="s">
        <v>348</v>
      </c>
      <c r="D18" s="169"/>
      <c r="E18" s="452">
        <v>489.3</v>
      </c>
      <c r="F18" s="812">
        <v>384.3</v>
      </c>
      <c r="G18" s="813"/>
    </row>
    <row r="19" spans="1:8" s="28" customFormat="1" ht="15.75">
      <c r="A19" s="201" t="s">
        <v>18</v>
      </c>
      <c r="B19" s="194" t="s">
        <v>933</v>
      </c>
      <c r="C19" s="194" t="s">
        <v>934</v>
      </c>
      <c r="D19" s="194"/>
      <c r="E19" s="455">
        <v>736.45</v>
      </c>
      <c r="F19" s="816">
        <v>578.86</v>
      </c>
      <c r="G19" s="817"/>
    </row>
    <row r="20" spans="1:8" s="8" customFormat="1" ht="15.75" customHeight="1">
      <c r="A20" s="520" t="s">
        <v>111</v>
      </c>
      <c r="B20" s="521"/>
      <c r="C20" s="492"/>
      <c r="D20" s="493"/>
      <c r="E20" s="523"/>
      <c r="F20" s="502"/>
      <c r="G20" s="524"/>
    </row>
    <row r="21" spans="1:8" s="330" customFormat="1" ht="15.75">
      <c r="A21" s="257" t="s">
        <v>13</v>
      </c>
      <c r="B21" s="223"/>
      <c r="C21" s="223" t="s">
        <v>115</v>
      </c>
      <c r="D21" s="223" t="s">
        <v>116</v>
      </c>
      <c r="E21" s="331"/>
      <c r="F21" s="229"/>
      <c r="G21" s="525"/>
    </row>
    <row r="22" spans="1:8" ht="15.75">
      <c r="A22" s="199" t="s">
        <v>113</v>
      </c>
      <c r="B22" s="169"/>
      <c r="C22" s="169" t="s">
        <v>117</v>
      </c>
      <c r="D22" s="169" t="s">
        <v>434</v>
      </c>
      <c r="E22" s="452">
        <v>60</v>
      </c>
      <c r="F22" s="812" t="s">
        <v>40</v>
      </c>
      <c r="G22" s="813"/>
      <c r="H22"/>
    </row>
    <row r="23" spans="1:8" s="28" customFormat="1" ht="15.75">
      <c r="A23" s="199" t="s">
        <v>114</v>
      </c>
      <c r="B23" s="169"/>
      <c r="C23" s="169" t="s">
        <v>118</v>
      </c>
      <c r="D23" s="169" t="s">
        <v>117</v>
      </c>
      <c r="E23" s="451">
        <v>50</v>
      </c>
      <c r="F23" s="814">
        <v>30</v>
      </c>
      <c r="G23" s="815"/>
    </row>
    <row r="24" spans="1:8" s="28" customFormat="1" ht="16.5" thickBot="1">
      <c r="A24" s="259" t="s">
        <v>120</v>
      </c>
      <c r="B24" s="195"/>
      <c r="C24" s="195" t="s">
        <v>117</v>
      </c>
      <c r="D24" s="195" t="s">
        <v>434</v>
      </c>
      <c r="E24" s="454" t="s">
        <v>167</v>
      </c>
      <c r="F24" s="835">
        <v>20</v>
      </c>
      <c r="G24" s="836"/>
    </row>
    <row r="25" spans="1:8" s="28" customFormat="1" ht="12.75">
      <c r="A25" s="261"/>
      <c r="B25" s="90"/>
      <c r="C25" s="90"/>
      <c r="D25" s="90"/>
      <c r="E25" s="526"/>
      <c r="F25" s="463"/>
      <c r="G25" s="463"/>
      <c r="H25" s="463"/>
    </row>
    <row r="26" spans="1:8" s="8" customFormat="1" ht="16.5" customHeight="1">
      <c r="A26" s="520" t="s">
        <v>945</v>
      </c>
      <c r="B26" s="492"/>
      <c r="C26" s="527"/>
      <c r="D26" s="527"/>
      <c r="E26" s="528"/>
      <c r="F26" s="492"/>
      <c r="G26" s="529"/>
      <c r="H26" s="530"/>
    </row>
    <row r="27" spans="1:8" s="8" customFormat="1" ht="12.75" customHeight="1">
      <c r="A27" s="531" t="s">
        <v>946</v>
      </c>
      <c r="B27" s="532"/>
      <c r="C27" s="527"/>
      <c r="D27" s="820" t="s">
        <v>425</v>
      </c>
      <c r="E27" s="821"/>
      <c r="F27" s="492"/>
      <c r="G27" s="529"/>
      <c r="H27" s="530"/>
    </row>
    <row r="28" spans="1:8" s="28" customFormat="1" ht="12.75">
      <c r="A28" s="162" t="s">
        <v>13</v>
      </c>
      <c r="B28" s="163"/>
      <c r="C28" s="163" t="s">
        <v>35</v>
      </c>
      <c r="D28" s="164" t="s">
        <v>424</v>
      </c>
      <c r="E28" s="533" t="s">
        <v>256</v>
      </c>
      <c r="F28" s="826"/>
      <c r="G28" s="827"/>
      <c r="H28" s="534"/>
    </row>
    <row r="29" spans="1:8" s="28" customFormat="1" ht="15.75">
      <c r="A29" s="196" t="s">
        <v>21</v>
      </c>
      <c r="B29" s="193"/>
      <c r="C29" s="193" t="s">
        <v>373</v>
      </c>
      <c r="D29" s="197" t="s">
        <v>426</v>
      </c>
      <c r="E29" s="535" t="s">
        <v>427</v>
      </c>
      <c r="F29" s="828">
        <v>38</v>
      </c>
      <c r="G29" s="829"/>
      <c r="H29" s="534"/>
    </row>
    <row r="30" spans="1:8" s="28" customFormat="1" ht="15.75">
      <c r="A30" s="199" t="s">
        <v>305</v>
      </c>
      <c r="B30" s="169"/>
      <c r="C30" s="169" t="s">
        <v>321</v>
      </c>
      <c r="D30" s="200" t="s">
        <v>426</v>
      </c>
      <c r="E30" s="536" t="s">
        <v>427</v>
      </c>
      <c r="F30" s="822">
        <v>50</v>
      </c>
      <c r="G30" s="823"/>
      <c r="H30" s="534"/>
    </row>
    <row r="31" spans="1:8" s="28" customFormat="1" ht="15.75">
      <c r="A31" s="199" t="s">
        <v>22</v>
      </c>
      <c r="B31" s="169"/>
      <c r="C31" s="169" t="s">
        <v>275</v>
      </c>
      <c r="D31" s="200" t="s">
        <v>426</v>
      </c>
      <c r="E31" s="536" t="s">
        <v>427</v>
      </c>
      <c r="F31" s="822">
        <v>42</v>
      </c>
      <c r="G31" s="823"/>
      <c r="H31" s="534"/>
    </row>
    <row r="32" spans="1:8" s="28" customFormat="1" ht="15.75">
      <c r="A32" s="199" t="s">
        <v>23</v>
      </c>
      <c r="B32" s="169"/>
      <c r="C32" s="169" t="s">
        <v>287</v>
      </c>
      <c r="D32" s="200" t="s">
        <v>426</v>
      </c>
      <c r="E32" s="536" t="s">
        <v>427</v>
      </c>
      <c r="F32" s="822">
        <v>48</v>
      </c>
      <c r="G32" s="823"/>
      <c r="H32" s="534"/>
    </row>
    <row r="33" spans="1:8" s="28" customFormat="1" ht="15.75">
      <c r="A33" s="199" t="s">
        <v>27</v>
      </c>
      <c r="B33" s="169"/>
      <c r="C33" s="169" t="s">
        <v>274</v>
      </c>
      <c r="D33" s="200" t="s">
        <v>426</v>
      </c>
      <c r="E33" s="536" t="s">
        <v>427</v>
      </c>
      <c r="F33" s="822">
        <v>48</v>
      </c>
      <c r="G33" s="823"/>
      <c r="H33" s="534"/>
    </row>
    <row r="34" spans="1:8" s="28" customFormat="1" ht="15.75">
      <c r="A34" s="201" t="s">
        <v>310</v>
      </c>
      <c r="B34" s="194"/>
      <c r="C34" s="202"/>
      <c r="D34" s="203"/>
      <c r="E34" s="537"/>
      <c r="F34" s="824" t="s">
        <v>320</v>
      </c>
      <c r="G34" s="825"/>
      <c r="H34" s="534"/>
    </row>
    <row r="35" spans="1:8" s="28" customFormat="1" ht="18.75">
      <c r="A35" s="520" t="s">
        <v>947</v>
      </c>
      <c r="B35" s="227"/>
      <c r="C35" s="221"/>
      <c r="D35" s="221"/>
      <c r="E35" s="538"/>
      <c r="F35" s="231"/>
      <c r="G35" s="232"/>
      <c r="H35" s="534"/>
    </row>
    <row r="36" spans="1:8" s="28" customFormat="1" ht="12.75">
      <c r="A36" s="539" t="s">
        <v>948</v>
      </c>
      <c r="B36" s="233"/>
      <c r="C36" s="233"/>
      <c r="D36" s="820" t="s">
        <v>428</v>
      </c>
      <c r="E36" s="821"/>
      <c r="F36" s="233"/>
      <c r="G36" s="234"/>
      <c r="H36" s="534"/>
    </row>
    <row r="37" spans="1:8" s="28" customFormat="1" ht="12.75">
      <c r="A37" s="162" t="s">
        <v>13</v>
      </c>
      <c r="B37" s="163"/>
      <c r="C37" s="163" t="s">
        <v>34</v>
      </c>
      <c r="D37" s="164" t="s">
        <v>424</v>
      </c>
      <c r="E37" s="533" t="s">
        <v>256</v>
      </c>
      <c r="F37" s="826"/>
      <c r="G37" s="827"/>
      <c r="H37" s="534"/>
    </row>
    <row r="38" spans="1:8" s="28" customFormat="1" ht="15.75">
      <c r="A38" s="196" t="s">
        <v>20</v>
      </c>
      <c r="B38" s="193"/>
      <c r="C38" s="193" t="s">
        <v>439</v>
      </c>
      <c r="D38" s="204" t="s">
        <v>426</v>
      </c>
      <c r="E38" s="540" t="s">
        <v>427</v>
      </c>
      <c r="F38" s="818">
        <v>32.5</v>
      </c>
      <c r="G38" s="819"/>
      <c r="H38" s="534"/>
    </row>
    <row r="39" spans="1:8" s="28" customFormat="1" ht="15.75">
      <c r="A39" s="199" t="s">
        <v>308</v>
      </c>
      <c r="B39" s="169"/>
      <c r="C39" s="169" t="s">
        <v>322</v>
      </c>
      <c r="D39" s="206" t="s">
        <v>426</v>
      </c>
      <c r="E39" s="541" t="s">
        <v>427</v>
      </c>
      <c r="F39" s="807">
        <v>30</v>
      </c>
      <c r="G39" s="808"/>
      <c r="H39" s="534"/>
    </row>
    <row r="40" spans="1:8" s="1" customFormat="1" ht="13.5" customHeight="1">
      <c r="A40" s="199" t="s">
        <v>28</v>
      </c>
      <c r="B40" s="169"/>
      <c r="C40" s="169" t="s">
        <v>440</v>
      </c>
      <c r="D40" s="206" t="s">
        <v>426</v>
      </c>
      <c r="E40" s="541" t="s">
        <v>426</v>
      </c>
      <c r="F40" s="807">
        <v>49</v>
      </c>
      <c r="G40" s="808"/>
      <c r="H40" s="514"/>
    </row>
    <row r="41" spans="1:8" ht="15.75">
      <c r="A41" s="199" t="s">
        <v>29</v>
      </c>
      <c r="B41" s="169"/>
      <c r="C41" s="169" t="s">
        <v>949</v>
      </c>
      <c r="D41" s="206" t="s">
        <v>426</v>
      </c>
      <c r="E41" s="541" t="s">
        <v>426</v>
      </c>
      <c r="F41" s="807">
        <v>49</v>
      </c>
      <c r="G41" s="808"/>
    </row>
    <row r="42" spans="1:8" ht="15.75">
      <c r="A42" s="199" t="s">
        <v>309</v>
      </c>
      <c r="B42" s="169"/>
      <c r="C42" s="169" t="s">
        <v>950</v>
      </c>
      <c r="D42" s="206" t="s">
        <v>426</v>
      </c>
      <c r="E42" s="541" t="s">
        <v>427</v>
      </c>
      <c r="F42" s="807">
        <v>40</v>
      </c>
      <c r="G42" s="808"/>
    </row>
    <row r="43" spans="1:8" s="28" customFormat="1" ht="15" customHeight="1">
      <c r="A43" s="199" t="s">
        <v>30</v>
      </c>
      <c r="B43" s="169"/>
      <c r="C43" s="169" t="s">
        <v>951</v>
      </c>
      <c r="D43" s="206" t="s">
        <v>426</v>
      </c>
      <c r="E43" s="541" t="s">
        <v>427</v>
      </c>
      <c r="F43" s="807">
        <v>51</v>
      </c>
      <c r="G43" s="808"/>
      <c r="H43" s="534"/>
    </row>
    <row r="44" spans="1:8" s="28" customFormat="1" ht="15" customHeight="1">
      <c r="A44" s="199" t="s">
        <v>31</v>
      </c>
      <c r="B44" s="169"/>
      <c r="C44" s="169" t="s">
        <v>441</v>
      </c>
      <c r="D44" s="206" t="s">
        <v>426</v>
      </c>
      <c r="E44" s="541" t="s">
        <v>426</v>
      </c>
      <c r="F44" s="807">
        <v>47</v>
      </c>
      <c r="G44" s="808"/>
      <c r="H44" s="534"/>
    </row>
    <row r="45" spans="1:8" s="28" customFormat="1" ht="15" customHeight="1">
      <c r="A45" s="199" t="s">
        <v>123</v>
      </c>
      <c r="B45" s="169"/>
      <c r="C45" s="169" t="s">
        <v>442</v>
      </c>
      <c r="D45" s="206" t="s">
        <v>427</v>
      </c>
      <c r="E45" s="541" t="s">
        <v>426</v>
      </c>
      <c r="F45" s="807">
        <v>19</v>
      </c>
      <c r="G45" s="808"/>
      <c r="H45" s="534"/>
    </row>
    <row r="46" spans="1:8" s="28" customFormat="1" ht="15.75">
      <c r="A46" s="199" t="s">
        <v>33</v>
      </c>
      <c r="B46" s="169"/>
      <c r="C46" s="169" t="s">
        <v>952</v>
      </c>
      <c r="D46" s="206" t="s">
        <v>426</v>
      </c>
      <c r="E46" s="541" t="s">
        <v>426</v>
      </c>
      <c r="F46" s="807">
        <v>55</v>
      </c>
      <c r="G46" s="808"/>
      <c r="H46" s="534"/>
    </row>
    <row r="47" spans="1:8" s="28" customFormat="1" ht="15.75">
      <c r="A47" s="199" t="s">
        <v>25</v>
      </c>
      <c r="B47" s="169"/>
      <c r="C47" s="169" t="s">
        <v>26</v>
      </c>
      <c r="D47" s="206" t="s">
        <v>426</v>
      </c>
      <c r="E47" s="541" t="s">
        <v>427</v>
      </c>
      <c r="F47" s="807">
        <v>98</v>
      </c>
      <c r="G47" s="837"/>
      <c r="H47" s="534"/>
    </row>
    <row r="48" spans="1:8" s="28" customFormat="1" ht="15.75">
      <c r="A48" s="196" t="s">
        <v>953</v>
      </c>
      <c r="B48" s="193"/>
      <c r="C48" s="193"/>
      <c r="D48" s="542"/>
      <c r="E48" s="540"/>
      <c r="F48" s="818">
        <v>5</v>
      </c>
      <c r="G48" s="819"/>
      <c r="H48" s="534"/>
    </row>
    <row r="49" spans="1:9" ht="16.5" customHeight="1">
      <c r="A49" s="201" t="s">
        <v>485</v>
      </c>
      <c r="B49" s="194"/>
      <c r="C49" s="194"/>
      <c r="D49" s="543"/>
      <c r="E49"/>
      <c r="F49" s="807">
        <v>6</v>
      </c>
      <c r="G49" s="808"/>
      <c r="H49" s="534"/>
      <c r="I49" s="28"/>
    </row>
    <row r="50" spans="1:9" s="549" customFormat="1" ht="19.5">
      <c r="A50" s="544" t="s">
        <v>954</v>
      </c>
      <c r="B50" s="545"/>
      <c r="C50" s="545"/>
      <c r="D50" s="545"/>
      <c r="E50" s="546"/>
      <c r="F50" s="545"/>
      <c r="G50" s="547"/>
      <c r="H50" s="548"/>
    </row>
    <row r="51" spans="1:9" s="549" customFormat="1" ht="12.75">
      <c r="A51" s="550" t="s">
        <v>101</v>
      </c>
      <c r="B51" s="551"/>
      <c r="C51" s="551"/>
      <c r="D51" s="551"/>
      <c r="E51" s="552"/>
      <c r="F51" s="551"/>
      <c r="G51" s="553"/>
      <c r="H51" s="548"/>
    </row>
    <row r="52" spans="1:9" s="28" customFormat="1" ht="15" customHeight="1">
      <c r="A52" s="162" t="s">
        <v>955</v>
      </c>
      <c r="B52" s="163"/>
      <c r="C52" s="163" t="s">
        <v>157</v>
      </c>
      <c r="D52" s="449" t="s">
        <v>956</v>
      </c>
      <c r="E52" s="165" t="s">
        <v>443</v>
      </c>
      <c r="F52" s="844"/>
      <c r="G52" s="827"/>
      <c r="H52" s="534"/>
    </row>
    <row r="53" spans="1:9" s="28" customFormat="1" ht="15" customHeight="1">
      <c r="A53" s="196" t="s">
        <v>288</v>
      </c>
      <c r="B53" s="193"/>
      <c r="C53" s="193" t="s">
        <v>289</v>
      </c>
      <c r="D53" s="207">
        <v>19</v>
      </c>
      <c r="E53" s="554" t="s">
        <v>167</v>
      </c>
      <c r="F53" s="845"/>
      <c r="G53" s="846"/>
      <c r="H53" s="530"/>
    </row>
    <row r="54" spans="1:9" s="28" customFormat="1" ht="15.75">
      <c r="A54" s="199" t="s">
        <v>290</v>
      </c>
      <c r="B54" s="169"/>
      <c r="C54" s="169" t="s">
        <v>957</v>
      </c>
      <c r="D54" s="208">
        <v>28</v>
      </c>
      <c r="E54" s="555" t="s">
        <v>167</v>
      </c>
      <c r="F54" s="838"/>
      <c r="G54" s="839"/>
      <c r="H54" s="530"/>
    </row>
    <row r="55" spans="1:9" s="28" customFormat="1" ht="15.75">
      <c r="A55" s="199" t="s">
        <v>291</v>
      </c>
      <c r="B55" s="169"/>
      <c r="C55" s="169" t="s">
        <v>292</v>
      </c>
      <c r="D55" s="208">
        <v>20</v>
      </c>
      <c r="E55" s="555" t="s">
        <v>167</v>
      </c>
      <c r="F55" s="838"/>
      <c r="G55" s="839"/>
      <c r="H55" s="530"/>
    </row>
    <row r="56" spans="1:9" s="28" customFormat="1" ht="15.75">
      <c r="A56" s="199" t="s">
        <v>293</v>
      </c>
      <c r="B56" s="169"/>
      <c r="C56" s="169" t="s">
        <v>294</v>
      </c>
      <c r="D56" s="208">
        <v>26</v>
      </c>
      <c r="E56" s="555" t="s">
        <v>167</v>
      </c>
      <c r="F56" s="838"/>
      <c r="G56" s="839"/>
      <c r="H56" s="530"/>
    </row>
    <row r="57" spans="1:9" ht="15.75">
      <c r="A57" s="201" t="s">
        <v>295</v>
      </c>
      <c r="B57" s="194"/>
      <c r="C57" s="194" t="s">
        <v>374</v>
      </c>
      <c r="D57" s="209">
        <v>40</v>
      </c>
      <c r="E57" s="556" t="s">
        <v>167</v>
      </c>
      <c r="F57" s="840"/>
      <c r="G57" s="841"/>
      <c r="H57" s="530"/>
    </row>
    <row r="58" spans="1:9" s="28" customFormat="1" ht="15" customHeight="1">
      <c r="A58" s="162" t="s">
        <v>958</v>
      </c>
      <c r="B58" s="163"/>
      <c r="C58" s="163" t="s">
        <v>157</v>
      </c>
      <c r="D58" s="449" t="s">
        <v>956</v>
      </c>
      <c r="E58" s="165" t="s">
        <v>443</v>
      </c>
      <c r="F58" s="844"/>
      <c r="G58" s="827"/>
      <c r="H58" s="534"/>
    </row>
    <row r="59" spans="1:9" ht="15.75">
      <c r="A59" s="199" t="s">
        <v>133</v>
      </c>
      <c r="B59" s="169"/>
      <c r="C59" s="169" t="s">
        <v>444</v>
      </c>
      <c r="D59" s="207">
        <v>15</v>
      </c>
      <c r="E59" s="198">
        <v>20</v>
      </c>
      <c r="F59" s="847"/>
      <c r="G59" s="848"/>
      <c r="H59" s="530"/>
    </row>
    <row r="60" spans="1:9" ht="15.75">
      <c r="A60" s="199" t="s">
        <v>352</v>
      </c>
      <c r="B60" s="169"/>
      <c r="C60" s="169" t="s">
        <v>445</v>
      </c>
      <c r="D60" s="208">
        <v>35</v>
      </c>
      <c r="E60" s="555" t="s">
        <v>167</v>
      </c>
      <c r="F60" s="838"/>
      <c r="G60" s="839"/>
      <c r="H60" s="530"/>
    </row>
    <row r="61" spans="1:9" ht="15.75">
      <c r="A61" s="199" t="s">
        <v>353</v>
      </c>
      <c r="B61" s="169"/>
      <c r="C61" s="169" t="s">
        <v>446</v>
      </c>
      <c r="D61" s="208">
        <v>40</v>
      </c>
      <c r="E61" s="555" t="s">
        <v>167</v>
      </c>
      <c r="F61" s="838"/>
      <c r="G61" s="839"/>
      <c r="H61" s="530"/>
    </row>
    <row r="62" spans="1:9" ht="15.75">
      <c r="A62" s="199" t="s">
        <v>354</v>
      </c>
      <c r="B62" s="169"/>
      <c r="C62" s="169" t="s">
        <v>447</v>
      </c>
      <c r="D62" s="208">
        <v>39</v>
      </c>
      <c r="E62" s="555" t="s">
        <v>167</v>
      </c>
      <c r="F62" s="838"/>
      <c r="G62" s="839"/>
      <c r="H62" s="530"/>
    </row>
    <row r="63" spans="1:9" ht="15.75">
      <c r="A63" s="199" t="s">
        <v>355</v>
      </c>
      <c r="B63" s="169"/>
      <c r="C63" s="169" t="s">
        <v>448</v>
      </c>
      <c r="D63" s="208">
        <v>50</v>
      </c>
      <c r="E63" s="555" t="s">
        <v>167</v>
      </c>
      <c r="F63" s="838"/>
      <c r="G63" s="839"/>
      <c r="H63" s="530"/>
    </row>
    <row r="64" spans="1:9" ht="15" customHeight="1">
      <c r="A64" s="199" t="s">
        <v>356</v>
      </c>
      <c r="B64" s="169"/>
      <c r="C64" s="169" t="s">
        <v>449</v>
      </c>
      <c r="D64" s="208">
        <v>120</v>
      </c>
      <c r="E64" s="555" t="s">
        <v>167</v>
      </c>
      <c r="F64" s="838"/>
      <c r="G64" s="839"/>
      <c r="H64" s="530"/>
    </row>
    <row r="65" spans="1:9" ht="15" customHeight="1">
      <c r="A65" s="199" t="s">
        <v>357</v>
      </c>
      <c r="B65" s="169"/>
      <c r="C65" s="169" t="s">
        <v>544</v>
      </c>
      <c r="D65" s="209">
        <v>80</v>
      </c>
      <c r="E65" s="556" t="s">
        <v>167</v>
      </c>
      <c r="F65" s="840"/>
      <c r="G65" s="841"/>
      <c r="H65" s="530"/>
    </row>
    <row r="66" spans="1:9" ht="15" customHeight="1">
      <c r="A66" s="210" t="s">
        <v>91</v>
      </c>
      <c r="B66" s="211"/>
      <c r="C66" s="211" t="s">
        <v>959</v>
      </c>
      <c r="D66" s="445" t="s">
        <v>484</v>
      </c>
      <c r="E66" s="557">
        <v>5</v>
      </c>
      <c r="F66" s="842"/>
      <c r="G66" s="843"/>
      <c r="H66" s="530"/>
    </row>
    <row r="67" spans="1:9" s="8" customFormat="1" ht="19.5">
      <c r="A67" s="491" t="s">
        <v>296</v>
      </c>
      <c r="B67" s="492"/>
      <c r="C67" s="492"/>
      <c r="D67" s="492"/>
      <c r="E67" s="558"/>
      <c r="F67" s="492"/>
      <c r="G67" s="492"/>
      <c r="H67" s="559"/>
    </row>
    <row r="68" spans="1:9" s="8" customFormat="1" ht="15" customHeight="1">
      <c r="A68" s="262" t="s">
        <v>13</v>
      </c>
      <c r="B68" s="260"/>
      <c r="C68" s="260" t="s">
        <v>157</v>
      </c>
      <c r="D68" s="450" t="s">
        <v>207</v>
      </c>
      <c r="E68" s="560" t="s">
        <v>13</v>
      </c>
      <c r="F68" s="260"/>
      <c r="G68" s="260"/>
      <c r="H68" s="561"/>
    </row>
    <row r="69" spans="1:9" s="28" customFormat="1" ht="15.75">
      <c r="A69" s="199" t="s">
        <v>55</v>
      </c>
      <c r="B69" s="169"/>
      <c r="C69" s="169" t="s">
        <v>56</v>
      </c>
      <c r="D69" s="212">
        <v>12</v>
      </c>
      <c r="E69" s="562" t="s">
        <v>67</v>
      </c>
      <c r="F69" s="169" t="s">
        <v>68</v>
      </c>
      <c r="G69"/>
      <c r="H69" s="205">
        <v>15</v>
      </c>
    </row>
    <row r="70" spans="1:9" s="28" customFormat="1" ht="15.75">
      <c r="A70" s="199" t="s">
        <v>57</v>
      </c>
      <c r="B70" s="169"/>
      <c r="C70" s="169" t="s">
        <v>58</v>
      </c>
      <c r="D70" s="212">
        <v>10</v>
      </c>
      <c r="E70" s="562" t="s">
        <v>69</v>
      </c>
      <c r="F70" s="169" t="s">
        <v>70</v>
      </c>
      <c r="G70"/>
      <c r="H70" s="212">
        <v>10</v>
      </c>
    </row>
    <row r="71" spans="1:9" s="28" customFormat="1" ht="15.75">
      <c r="A71" s="199" t="s">
        <v>59</v>
      </c>
      <c r="B71" s="169"/>
      <c r="C71" s="169" t="s">
        <v>60</v>
      </c>
      <c r="D71" s="212">
        <v>7</v>
      </c>
      <c r="E71" s="562" t="s">
        <v>71</v>
      </c>
      <c r="F71" s="169" t="s">
        <v>453</v>
      </c>
      <c r="G71"/>
      <c r="H71" s="212">
        <v>15</v>
      </c>
    </row>
    <row r="72" spans="1:9" s="28" customFormat="1" ht="15.75">
      <c r="A72" s="199" t="s">
        <v>61</v>
      </c>
      <c r="B72" s="169"/>
      <c r="C72" s="169" t="s">
        <v>62</v>
      </c>
      <c r="D72" s="212">
        <v>7</v>
      </c>
      <c r="E72" s="562" t="s">
        <v>73</v>
      </c>
      <c r="F72" s="169" t="s">
        <v>299</v>
      </c>
      <c r="G72"/>
      <c r="H72" s="212">
        <v>15</v>
      </c>
    </row>
    <row r="73" spans="1:9" ht="15.75">
      <c r="A73" s="199" t="s">
        <v>541</v>
      </c>
      <c r="B73" s="169"/>
      <c r="C73" s="169" t="s">
        <v>297</v>
      </c>
      <c r="D73" s="212">
        <v>10</v>
      </c>
      <c r="E73" s="562" t="s">
        <v>137</v>
      </c>
      <c r="F73" s="169" t="s">
        <v>960</v>
      </c>
      <c r="G73"/>
      <c r="H73" s="212">
        <v>7</v>
      </c>
    </row>
    <row r="74" spans="1:9" ht="15.75">
      <c r="A74" s="199" t="s">
        <v>135</v>
      </c>
      <c r="B74" s="169"/>
      <c r="C74" s="169" t="s">
        <v>450</v>
      </c>
      <c r="D74" s="212">
        <v>27</v>
      </c>
      <c r="E74" s="562" t="s">
        <v>75</v>
      </c>
      <c r="F74" s="169" t="s">
        <v>961</v>
      </c>
      <c r="G74"/>
      <c r="H74" s="212">
        <v>5</v>
      </c>
    </row>
    <row r="75" spans="1:9" ht="15.75">
      <c r="A75" s="199" t="s">
        <v>300</v>
      </c>
      <c r="B75" s="169"/>
      <c r="C75" s="169" t="s">
        <v>451</v>
      </c>
      <c r="D75" s="563" t="s">
        <v>962</v>
      </c>
      <c r="E75" s="562" t="s">
        <v>140</v>
      </c>
      <c r="F75" s="169" t="s">
        <v>963</v>
      </c>
      <c r="G75"/>
      <c r="H75" s="212">
        <v>50</v>
      </c>
    </row>
    <row r="76" spans="1:9" ht="15.75">
      <c r="A76" s="199" t="s">
        <v>65</v>
      </c>
      <c r="B76" s="169"/>
      <c r="C76" s="169" t="s">
        <v>298</v>
      </c>
      <c r="D76" s="212">
        <v>20</v>
      </c>
      <c r="E76" s="562" t="s">
        <v>452</v>
      </c>
      <c r="F76" s="169" t="s">
        <v>454</v>
      </c>
      <c r="G76"/>
      <c r="H76" s="212">
        <v>20</v>
      </c>
    </row>
    <row r="77" spans="1:9" ht="15.75">
      <c r="A77" s="199"/>
      <c r="B77" s="169"/>
      <c r="C77" s="169"/>
      <c r="D77" s="213"/>
      <c r="E77" s="564" t="s">
        <v>100</v>
      </c>
      <c r="F77" s="194" t="s">
        <v>401</v>
      </c>
      <c r="G77" s="202"/>
      <c r="H77" s="213">
        <v>20</v>
      </c>
    </row>
    <row r="78" spans="1:9" s="42" customFormat="1" ht="19.5">
      <c r="A78" s="565" t="s">
        <v>659</v>
      </c>
      <c r="B78" s="566"/>
      <c r="C78" s="566"/>
      <c r="D78" s="567"/>
      <c r="E78" s="567"/>
      <c r="F78" s="567"/>
      <c r="G78" s="567"/>
      <c r="H78" s="568"/>
      <c r="I78" s="569"/>
    </row>
    <row r="79" spans="1:9" s="42" customFormat="1" ht="15.75">
      <c r="A79" s="262" t="s">
        <v>13</v>
      </c>
      <c r="B79" s="260"/>
      <c r="C79" s="260" t="s">
        <v>157</v>
      </c>
      <c r="D79" s="165" t="s">
        <v>964</v>
      </c>
      <c r="E79" s="165"/>
      <c r="F79" s="165"/>
      <c r="G79" s="165"/>
      <c r="H79" s="450"/>
    </row>
    <row r="80" spans="1:9" ht="15.75">
      <c r="A80" s="199" t="s">
        <v>965</v>
      </c>
      <c r="B80" s="169"/>
      <c r="C80" s="169" t="s">
        <v>539</v>
      </c>
      <c r="D80" s="244">
        <v>110</v>
      </c>
      <c r="E80" s="244"/>
      <c r="F80" s="90"/>
      <c r="G80" s="7"/>
      <c r="H80" s="570"/>
    </row>
    <row r="81" spans="1:8" ht="15" customHeight="1">
      <c r="A81" s="199" t="s">
        <v>966</v>
      </c>
      <c r="B81" s="169"/>
      <c r="C81" s="169" t="s">
        <v>540</v>
      </c>
      <c r="D81" s="214">
        <v>110</v>
      </c>
      <c r="E81" s="214"/>
      <c r="F81" s="10"/>
      <c r="G81" s="151"/>
      <c r="H81" s="571"/>
    </row>
    <row r="82" spans="1:8" ht="15.75">
      <c r="A82" s="201" t="s">
        <v>967</v>
      </c>
      <c r="B82" s="194"/>
      <c r="C82" s="194" t="s">
        <v>406</v>
      </c>
      <c r="D82" s="215">
        <v>84</v>
      </c>
      <c r="E82" s="215"/>
      <c r="F82" s="90"/>
      <c r="G82" s="151"/>
      <c r="H82" s="571"/>
    </row>
    <row r="83" spans="1:8" ht="15.75">
      <c r="A83" s="210" t="s">
        <v>405</v>
      </c>
      <c r="B83" s="211"/>
      <c r="C83" s="328" t="s">
        <v>455</v>
      </c>
      <c r="D83" s="447">
        <v>780</v>
      </c>
      <c r="E83" s="447"/>
      <c r="F83" s="447"/>
      <c r="G83" s="447"/>
      <c r="H83" s="448"/>
    </row>
    <row r="86" spans="1:8">
      <c r="D86" s="572"/>
    </row>
  </sheetData>
  <mergeCells count="53">
    <mergeCell ref="F63:G63"/>
    <mergeCell ref="F64:G64"/>
    <mergeCell ref="F65:G65"/>
    <mergeCell ref="F66:G66"/>
    <mergeCell ref="F49:G49"/>
    <mergeCell ref="F52:G52"/>
    <mergeCell ref="F53:G53"/>
    <mergeCell ref="F54:G54"/>
    <mergeCell ref="F55:G55"/>
    <mergeCell ref="F56:G56"/>
    <mergeCell ref="F57:G57"/>
    <mergeCell ref="F58:G58"/>
    <mergeCell ref="F59:G59"/>
    <mergeCell ref="F60:G60"/>
    <mergeCell ref="F61:G61"/>
    <mergeCell ref="F62:G62"/>
    <mergeCell ref="F44:G44"/>
    <mergeCell ref="F45:G45"/>
    <mergeCell ref="F46:G46"/>
    <mergeCell ref="F47:G47"/>
    <mergeCell ref="F48:G48"/>
    <mergeCell ref="F18:G18"/>
    <mergeCell ref="F19:G19"/>
    <mergeCell ref="F22:G22"/>
    <mergeCell ref="F23:G23"/>
    <mergeCell ref="F24:G24"/>
    <mergeCell ref="A1:G2"/>
    <mergeCell ref="A3:G3"/>
    <mergeCell ref="A6:D7"/>
    <mergeCell ref="F6:G6"/>
    <mergeCell ref="F7:G7"/>
    <mergeCell ref="F37:G37"/>
    <mergeCell ref="F28:G28"/>
    <mergeCell ref="F29:G29"/>
    <mergeCell ref="F30:G30"/>
    <mergeCell ref="F31:G31"/>
    <mergeCell ref="F32:G32"/>
    <mergeCell ref="F43:G43"/>
    <mergeCell ref="E8:E9"/>
    <mergeCell ref="F8:F9"/>
    <mergeCell ref="G8:G9"/>
    <mergeCell ref="F13:G13"/>
    <mergeCell ref="F14:G14"/>
    <mergeCell ref="F15:G15"/>
    <mergeCell ref="F38:G38"/>
    <mergeCell ref="F39:G39"/>
    <mergeCell ref="F40:G40"/>
    <mergeCell ref="F41:G41"/>
    <mergeCell ref="F42:G42"/>
    <mergeCell ref="D27:E27"/>
    <mergeCell ref="F33:G33"/>
    <mergeCell ref="F34:G34"/>
    <mergeCell ref="D36:E36"/>
  </mergeCells>
  <conditionalFormatting sqref="C15">
    <cfRule type="expression" dxfId="23" priority="1">
      <formula>ROW()=EVEN(ROW())</formula>
    </cfRule>
  </conditionalFormatting>
  <printOptions horizontalCentered="1"/>
  <pageMargins left="0.7" right="0.65" top="0.75" bottom="0.75" header="0" footer="0.3"/>
  <pageSetup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51"/>
  <sheetViews>
    <sheetView workbookViewId="0">
      <selection activeCell="J11" sqref="J10:J11"/>
    </sheetView>
  </sheetViews>
  <sheetFormatPr defaultColWidth="9.140625" defaultRowHeight="12.75"/>
  <cols>
    <col min="1" max="1" width="14.28515625" style="372" customWidth="1"/>
    <col min="2" max="2" width="54.5703125" style="372" customWidth="1"/>
    <col min="3" max="3" width="8.7109375" style="372" customWidth="1"/>
    <col min="4" max="4" width="11.5703125" style="372" customWidth="1"/>
    <col min="5" max="5" width="9.140625" style="389"/>
    <col min="6" max="16384" width="9.140625" style="372"/>
  </cols>
  <sheetData>
    <row r="1" spans="1:6" customFormat="1" ht="22.5">
      <c r="A1" s="1072" t="s">
        <v>812</v>
      </c>
      <c r="B1" s="1073"/>
      <c r="C1" s="1073"/>
      <c r="D1" s="1073"/>
    </row>
    <row r="2" spans="1:6" s="59" customFormat="1" ht="13.5">
      <c r="A2" s="1090" t="s">
        <v>813</v>
      </c>
      <c r="B2" s="1091"/>
      <c r="C2" s="1091"/>
      <c r="D2" s="1091"/>
      <c r="E2" s="371"/>
    </row>
    <row r="3" spans="1:6" s="1" customFormat="1" ht="18.75">
      <c r="A3" s="5" t="s">
        <v>1191</v>
      </c>
      <c r="B3" s="379"/>
      <c r="C3" s="379"/>
      <c r="D3" s="380"/>
    </row>
    <row r="4" spans="1:6" s="306" customFormat="1">
      <c r="A4" s="381" t="s">
        <v>707</v>
      </c>
      <c r="B4" s="382"/>
      <c r="C4" s="383"/>
      <c r="D4" s="383" t="s">
        <v>327</v>
      </c>
      <c r="E4" s="384"/>
    </row>
    <row r="5" spans="1:6" s="90" customFormat="1">
      <c r="A5" s="33" t="s">
        <v>1194</v>
      </c>
      <c r="B5" s="50" t="s">
        <v>814</v>
      </c>
      <c r="C5" s="50"/>
      <c r="D5" s="118">
        <v>605</v>
      </c>
      <c r="E5" s="347"/>
    </row>
    <row r="6" spans="1:6" s="90" customFormat="1">
      <c r="A6" s="35"/>
      <c r="C6" s="385"/>
      <c r="D6" s="149"/>
      <c r="E6" s="347"/>
    </row>
    <row r="7" spans="1:6" s="90" customFormat="1" ht="38.25">
      <c r="A7" s="386" t="s">
        <v>815</v>
      </c>
      <c r="B7" s="151" t="s">
        <v>816</v>
      </c>
      <c r="D7" s="149"/>
      <c r="E7" s="347"/>
    </row>
    <row r="8" spans="1:6" s="90" customFormat="1" ht="27" customHeight="1">
      <c r="A8" s="387" t="s">
        <v>817</v>
      </c>
      <c r="B8" s="90" t="s">
        <v>818</v>
      </c>
      <c r="D8" s="149"/>
      <c r="E8" s="347"/>
    </row>
    <row r="9" spans="1:6" s="90" customFormat="1">
      <c r="A9" s="35"/>
      <c r="B9" s="90" t="s">
        <v>819</v>
      </c>
      <c r="D9" s="149"/>
      <c r="E9" s="347"/>
    </row>
    <row r="10" spans="1:6" s="90" customFormat="1">
      <c r="A10" s="35"/>
      <c r="B10" s="90" t="s">
        <v>820</v>
      </c>
      <c r="D10" s="149"/>
      <c r="E10" s="347"/>
    </row>
    <row r="11" spans="1:6" s="90" customFormat="1">
      <c r="A11" s="35"/>
      <c r="D11" s="149"/>
      <c r="E11" s="347"/>
    </row>
    <row r="12" spans="1:6" customFormat="1" ht="18.75">
      <c r="A12" s="5" t="s">
        <v>1192</v>
      </c>
      <c r="B12" s="379"/>
      <c r="C12" s="379"/>
      <c r="D12" s="380"/>
    </row>
    <row r="13" spans="1:6" s="777" customFormat="1">
      <c r="A13" s="381" t="s">
        <v>707</v>
      </c>
      <c r="B13" s="382"/>
      <c r="C13" s="383"/>
      <c r="D13" s="383" t="s">
        <v>327</v>
      </c>
      <c r="E13" s="384"/>
    </row>
    <row r="14" spans="1:6" s="90" customFormat="1">
      <c r="A14" s="778" t="s">
        <v>1193</v>
      </c>
      <c r="B14" s="90" t="s">
        <v>822</v>
      </c>
      <c r="D14" s="118">
        <v>577</v>
      </c>
      <c r="E14" s="361"/>
      <c r="F14" s="362"/>
    </row>
    <row r="15" spans="1:6" s="90" customFormat="1">
      <c r="A15" s="778"/>
      <c r="C15" s="385"/>
      <c r="D15" s="149"/>
      <c r="E15" s="361"/>
      <c r="F15" s="362"/>
    </row>
    <row r="16" spans="1:6" s="90" customFormat="1" ht="38.25">
      <c r="A16" s="386" t="s">
        <v>815</v>
      </c>
      <c r="B16" s="151" t="s">
        <v>816</v>
      </c>
      <c r="D16" s="149"/>
      <c r="E16" s="361"/>
      <c r="F16" s="362"/>
    </row>
    <row r="17" spans="1:6" s="90" customFormat="1">
      <c r="A17" s="387" t="s">
        <v>817</v>
      </c>
      <c r="B17" s="90" t="s">
        <v>824</v>
      </c>
      <c r="D17" s="149"/>
      <c r="E17" s="361"/>
      <c r="F17" s="362"/>
    </row>
    <row r="18" spans="1:6" s="90" customFormat="1">
      <c r="A18" s="778"/>
      <c r="B18" s="90" t="s">
        <v>825</v>
      </c>
      <c r="D18" s="149"/>
      <c r="E18" s="361"/>
      <c r="F18" s="362"/>
    </row>
    <row r="19" spans="1:6" s="90" customFormat="1">
      <c r="A19" s="778"/>
      <c r="B19" s="90" t="s">
        <v>826</v>
      </c>
      <c r="D19" s="149"/>
      <c r="E19" s="347"/>
    </row>
    <row r="20" spans="1:6" s="90" customFormat="1">
      <c r="A20" s="36"/>
      <c r="B20" s="37"/>
      <c r="C20" s="37"/>
      <c r="D20" s="37"/>
    </row>
    <row r="21" spans="1:6" s="90" customFormat="1">
      <c r="A21" s="778"/>
      <c r="D21" s="149"/>
      <c r="E21" s="347"/>
    </row>
    <row r="22" spans="1:6" s="90" customFormat="1">
      <c r="A22" s="35"/>
      <c r="D22" s="149"/>
      <c r="E22" s="347"/>
    </row>
    <row r="23" spans="1:6" customFormat="1" ht="18.75">
      <c r="A23" s="5" t="s">
        <v>821</v>
      </c>
      <c r="B23" s="379"/>
      <c r="C23" s="379"/>
      <c r="D23" s="380"/>
    </row>
    <row r="24" spans="1:6" s="306" customFormat="1">
      <c r="A24" s="381" t="s">
        <v>707</v>
      </c>
      <c r="B24" s="382"/>
      <c r="C24" s="383"/>
      <c r="D24" s="383" t="s">
        <v>327</v>
      </c>
      <c r="E24" s="384"/>
    </row>
    <row r="25" spans="1:6" s="90" customFormat="1">
      <c r="A25" s="35" t="s">
        <v>1195</v>
      </c>
      <c r="B25" s="90" t="s">
        <v>822</v>
      </c>
      <c r="D25" s="118">
        <v>275</v>
      </c>
      <c r="E25" s="361"/>
      <c r="F25" s="362"/>
    </row>
    <row r="26" spans="1:6" s="90" customFormat="1">
      <c r="A26" s="35"/>
      <c r="C26" s="385"/>
      <c r="D26" s="149"/>
      <c r="E26" s="361"/>
      <c r="F26" s="362"/>
    </row>
    <row r="27" spans="1:6" s="90" customFormat="1" ht="25.5">
      <c r="A27" s="386" t="s">
        <v>815</v>
      </c>
      <c r="B27" s="388" t="s">
        <v>823</v>
      </c>
      <c r="D27" s="149"/>
      <c r="E27" s="361"/>
      <c r="F27" s="362"/>
    </row>
    <row r="28" spans="1:6" s="90" customFormat="1">
      <c r="A28" s="387" t="s">
        <v>817</v>
      </c>
      <c r="B28" s="90" t="s">
        <v>824</v>
      </c>
      <c r="D28" s="149"/>
      <c r="E28" s="361"/>
      <c r="F28" s="362"/>
    </row>
    <row r="29" spans="1:6" s="90" customFormat="1">
      <c r="A29" s="35"/>
      <c r="B29" s="90" t="s">
        <v>825</v>
      </c>
      <c r="D29" s="149"/>
      <c r="E29" s="361"/>
      <c r="F29" s="362"/>
    </row>
    <row r="30" spans="1:6" s="90" customFormat="1">
      <c r="A30" s="35"/>
      <c r="B30" s="90" t="s">
        <v>826</v>
      </c>
      <c r="D30" s="149"/>
      <c r="E30" s="347"/>
    </row>
    <row r="31" spans="1:6" s="90" customFormat="1">
      <c r="A31" s="36"/>
      <c r="B31" s="37"/>
      <c r="C31" s="37"/>
      <c r="D31" s="37"/>
    </row>
    <row r="32" spans="1:6" s="90" customFormat="1"/>
    <row r="33" spans="1:4" s="90" customFormat="1"/>
    <row r="34" spans="1:4" s="90" customFormat="1"/>
    <row r="35" spans="1:4" s="90" customFormat="1" ht="27">
      <c r="A35" s="1092" t="s">
        <v>827</v>
      </c>
      <c r="B35" s="1093"/>
      <c r="C35" s="1093"/>
      <c r="D35" s="1093"/>
    </row>
    <row r="36" spans="1:4" s="90" customFormat="1">
      <c r="A36" s="381" t="s">
        <v>707</v>
      </c>
      <c r="B36" s="382"/>
      <c r="C36" s="382"/>
      <c r="D36" s="383" t="s">
        <v>327</v>
      </c>
    </row>
    <row r="37" spans="1:4" s="90" customFormat="1">
      <c r="A37" s="35" t="s">
        <v>828</v>
      </c>
      <c r="B37" s="90" t="s">
        <v>829</v>
      </c>
      <c r="D37" s="118">
        <v>162.07326863999998</v>
      </c>
    </row>
    <row r="38" spans="1:4" ht="13.5">
      <c r="A38" s="35" t="s">
        <v>830</v>
      </c>
      <c r="B38" s="90" t="s">
        <v>831</v>
      </c>
      <c r="C38" s="90"/>
      <c r="D38" s="149">
        <v>162.07326863999998</v>
      </c>
    </row>
    <row r="39" spans="1:4" ht="13.5">
      <c r="A39" s="35" t="s">
        <v>832</v>
      </c>
      <c r="B39" s="90" t="s">
        <v>833</v>
      </c>
      <c r="C39" s="90"/>
      <c r="D39" s="149">
        <v>197.18914351200004</v>
      </c>
    </row>
    <row r="40" spans="1:4" ht="13.5">
      <c r="A40" s="35" t="s">
        <v>834</v>
      </c>
      <c r="B40" s="90" t="s">
        <v>835</v>
      </c>
      <c r="C40" s="90"/>
      <c r="D40" s="149">
        <v>216.09769151999998</v>
      </c>
    </row>
    <row r="41" spans="1:4" ht="13.5">
      <c r="A41" s="35" t="s">
        <v>836</v>
      </c>
      <c r="B41" s="90" t="s">
        <v>837</v>
      </c>
      <c r="C41" s="90"/>
      <c r="D41" s="149">
        <v>280.92699897599999</v>
      </c>
    </row>
    <row r="42" spans="1:4" ht="13.5">
      <c r="A42" s="35"/>
      <c r="B42" s="90"/>
      <c r="C42" s="90"/>
      <c r="D42" s="149"/>
    </row>
    <row r="43" spans="1:4" ht="13.5">
      <c r="A43" s="390"/>
      <c r="B43" s="391" t="s">
        <v>706</v>
      </c>
      <c r="C43" s="90"/>
      <c r="D43" s="149"/>
    </row>
    <row r="44" spans="1:4" ht="13.5">
      <c r="A44" s="35"/>
      <c r="B44" s="90" t="s">
        <v>838</v>
      </c>
      <c r="C44" s="90"/>
      <c r="D44" s="90"/>
    </row>
    <row r="45" spans="1:4" ht="13.5">
      <c r="A45" s="35"/>
      <c r="B45" s="90" t="s">
        <v>839</v>
      </c>
      <c r="C45" s="90"/>
      <c r="D45" s="90"/>
    </row>
    <row r="46" spans="1:4" ht="13.5">
      <c r="A46" s="35"/>
      <c r="B46" s="90" t="s">
        <v>840</v>
      </c>
      <c r="C46" s="90"/>
      <c r="D46" s="90"/>
    </row>
    <row r="47" spans="1:4" ht="13.5">
      <c r="A47" s="35"/>
      <c r="B47" s="90" t="s">
        <v>841</v>
      </c>
      <c r="C47" s="90"/>
      <c r="D47" s="90"/>
    </row>
    <row r="48" spans="1:4" ht="13.5">
      <c r="A48" s="35"/>
      <c r="B48" s="90" t="s">
        <v>842</v>
      </c>
      <c r="C48" s="90"/>
      <c r="D48" s="90"/>
    </row>
    <row r="49" spans="1:4" ht="13.5">
      <c r="A49" s="36"/>
      <c r="B49" s="37"/>
      <c r="C49" s="37"/>
      <c r="D49" s="37"/>
    </row>
    <row r="50" spans="1:4" ht="13.5">
      <c r="A50" s="90"/>
      <c r="B50" s="90"/>
      <c r="C50" s="90"/>
      <c r="D50" s="90"/>
    </row>
    <row r="51" spans="1:4" ht="13.5">
      <c r="A51" s="90"/>
      <c r="B51" s="90"/>
      <c r="C51" s="90"/>
      <c r="D51" s="90"/>
    </row>
  </sheetData>
  <mergeCells count="3">
    <mergeCell ref="A1:D1"/>
    <mergeCell ref="A2:D2"/>
    <mergeCell ref="A35:D3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43"/>
  <sheetViews>
    <sheetView workbookViewId="0">
      <selection activeCell="B19" sqref="B19"/>
    </sheetView>
  </sheetViews>
  <sheetFormatPr defaultColWidth="9.140625" defaultRowHeight="12.75"/>
  <cols>
    <col min="1" max="1" width="16.85546875" style="392" customWidth="1"/>
    <col min="2" max="2" width="59.140625" style="392" customWidth="1"/>
    <col min="3" max="3" width="2.28515625" style="392" customWidth="1"/>
    <col min="4" max="4" width="10.7109375" style="392" customWidth="1"/>
    <col min="5" max="16384" width="9.140625" style="392"/>
  </cols>
  <sheetData>
    <row r="1" spans="1:12" ht="22.5" customHeight="1">
      <c r="A1" s="1096" t="s">
        <v>843</v>
      </c>
      <c r="B1" s="1097"/>
      <c r="C1" s="1097"/>
      <c r="D1" s="1097"/>
    </row>
    <row r="2" spans="1:12" s="393" customFormat="1" ht="15">
      <c r="A2" s="1098"/>
      <c r="B2" s="1099"/>
      <c r="C2" s="1099"/>
      <c r="D2" s="1099"/>
    </row>
    <row r="3" spans="1:12" s="92" customFormat="1" ht="18.75" hidden="1">
      <c r="A3" s="394" t="s">
        <v>844</v>
      </c>
      <c r="B3" s="395"/>
      <c r="C3" s="396"/>
      <c r="D3" s="396"/>
    </row>
    <row r="4" spans="1:12" s="92" customFormat="1" ht="13.5" hidden="1">
      <c r="A4" s="397" t="s">
        <v>815</v>
      </c>
      <c r="B4" s="398"/>
      <c r="C4" s="398"/>
      <c r="D4" s="398"/>
      <c r="H4" s="399"/>
    </row>
    <row r="5" spans="1:12" s="92" customFormat="1" ht="13.5" hidden="1">
      <c r="A5" s="400" t="s">
        <v>845</v>
      </c>
      <c r="B5" s="401"/>
      <c r="C5" s="398"/>
      <c r="D5" s="398"/>
      <c r="H5" s="399"/>
      <c r="L5" s="402"/>
    </row>
    <row r="6" spans="1:12" s="92" customFormat="1" ht="13.5" hidden="1">
      <c r="A6" s="400" t="s">
        <v>846</v>
      </c>
      <c r="B6" s="398"/>
      <c r="C6" s="398"/>
      <c r="D6" s="398"/>
      <c r="H6" s="399"/>
      <c r="L6" s="402"/>
    </row>
    <row r="7" spans="1:12" s="92" customFormat="1" ht="13.5" hidden="1">
      <c r="A7" s="400" t="s">
        <v>847</v>
      </c>
      <c r="B7" s="398"/>
      <c r="C7" s="398"/>
      <c r="D7" s="398"/>
      <c r="H7" s="399"/>
      <c r="L7" s="402"/>
    </row>
    <row r="8" spans="1:12" s="92" customFormat="1" ht="13.5" hidden="1">
      <c r="A8" s="400" t="s">
        <v>848</v>
      </c>
      <c r="B8" s="398"/>
      <c r="C8" s="398"/>
      <c r="D8" s="398"/>
      <c r="H8" s="399"/>
      <c r="L8" s="402"/>
    </row>
    <row r="9" spans="1:12" s="92" customFormat="1" ht="13.5" hidden="1">
      <c r="A9" s="400" t="s">
        <v>849</v>
      </c>
      <c r="B9" s="398"/>
      <c r="C9" s="398"/>
      <c r="D9" s="398"/>
      <c r="H9" s="399"/>
      <c r="L9" s="402"/>
    </row>
    <row r="10" spans="1:12" s="92" customFormat="1" ht="13.5" hidden="1" customHeight="1">
      <c r="A10" s="403" t="s">
        <v>850</v>
      </c>
      <c r="B10" s="12"/>
      <c r="C10" s="12"/>
      <c r="D10" s="12"/>
      <c r="H10" s="399"/>
      <c r="L10" s="402"/>
    </row>
    <row r="11" spans="1:12" s="388" customFormat="1" hidden="1">
      <c r="A11" s="397" t="s">
        <v>707</v>
      </c>
      <c r="L11" s="402"/>
    </row>
    <row r="12" spans="1:12" s="388" customFormat="1" ht="25.5" hidden="1" customHeight="1">
      <c r="A12" s="404" t="s">
        <v>851</v>
      </c>
      <c r="B12" s="1100" t="s">
        <v>852</v>
      </c>
      <c r="C12" s="1100"/>
      <c r="D12" s="1100"/>
      <c r="F12" s="405"/>
      <c r="H12" s="406"/>
      <c r="L12" s="402"/>
    </row>
    <row r="13" spans="1:12" s="388" customFormat="1" ht="25.5" hidden="1">
      <c r="A13" s="404" t="s">
        <v>853</v>
      </c>
      <c r="B13" s="340" t="s">
        <v>854</v>
      </c>
      <c r="C13" s="340"/>
      <c r="D13" s="340"/>
      <c r="F13" s="405"/>
      <c r="H13" s="406"/>
      <c r="L13" s="402"/>
    </row>
    <row r="14" spans="1:12" s="388" customFormat="1" hidden="1">
      <c r="A14" s="404"/>
      <c r="B14" s="340"/>
      <c r="C14" s="340"/>
      <c r="D14" s="340"/>
      <c r="H14" s="406"/>
    </row>
    <row r="15" spans="1:12" s="92" customFormat="1" ht="15.75" hidden="1">
      <c r="A15" s="407"/>
      <c r="B15" s="408"/>
      <c r="C15" s="408"/>
      <c r="H15" s="399"/>
    </row>
    <row r="16" spans="1:12" s="92" customFormat="1" ht="13.5" hidden="1">
      <c r="A16" s="409"/>
      <c r="B16" s="410"/>
      <c r="C16" s="411"/>
      <c r="D16" s="411"/>
    </row>
    <row r="17" spans="1:11" s="410" customFormat="1" hidden="1">
      <c r="A17" s="1101" t="s">
        <v>855</v>
      </c>
      <c r="B17" s="1102"/>
      <c r="C17" s="1102"/>
      <c r="D17" s="1102"/>
    </row>
    <row r="18" spans="1:11" s="410" customFormat="1">
      <c r="A18" s="1103" t="s">
        <v>856</v>
      </c>
      <c r="B18" s="1104"/>
      <c r="C18" s="1104"/>
      <c r="D18" s="1104"/>
    </row>
    <row r="19" spans="1:11" s="416" customFormat="1" ht="18.75">
      <c r="A19" s="412" t="s">
        <v>857</v>
      </c>
      <c r="B19" s="413"/>
      <c r="C19" s="414"/>
      <c r="D19" s="415"/>
    </row>
    <row r="20" spans="1:11" s="388" customFormat="1" ht="25.5">
      <c r="A20" s="1105" t="s">
        <v>858</v>
      </c>
      <c r="B20" s="1106"/>
      <c r="C20" s="1107"/>
      <c r="D20" s="337" t="s">
        <v>708</v>
      </c>
    </row>
    <row r="21" spans="1:11" s="388" customFormat="1">
      <c r="A21" s="417" t="s">
        <v>859</v>
      </c>
      <c r="B21" s="388" t="s">
        <v>860</v>
      </c>
      <c r="D21" s="418">
        <v>169.99</v>
      </c>
      <c r="E21" s="419"/>
      <c r="F21" s="419"/>
      <c r="G21" s="420"/>
      <c r="H21" s="421"/>
      <c r="I21" s="422"/>
      <c r="J21" s="419"/>
      <c r="K21" s="421"/>
    </row>
    <row r="22" spans="1:11" s="388" customFormat="1">
      <c r="A22" s="417" t="s">
        <v>861</v>
      </c>
      <c r="B22" s="388" t="s">
        <v>862</v>
      </c>
      <c r="D22" s="418">
        <v>169.99</v>
      </c>
      <c r="E22" s="419"/>
      <c r="F22" s="419"/>
      <c r="G22" s="420"/>
      <c r="H22" s="423"/>
      <c r="I22" s="422"/>
      <c r="J22" s="419"/>
      <c r="K22" s="421"/>
    </row>
    <row r="23" spans="1:11" s="388" customFormat="1">
      <c r="A23" s="417" t="s">
        <v>863</v>
      </c>
      <c r="B23" s="388" t="s">
        <v>864</v>
      </c>
      <c r="D23" s="418">
        <v>169.99</v>
      </c>
      <c r="E23" s="419"/>
      <c r="F23" s="419"/>
      <c r="G23" s="420"/>
      <c r="I23" s="422"/>
      <c r="J23" s="419"/>
      <c r="K23" s="421"/>
    </row>
    <row r="24" spans="1:11" s="388" customFormat="1">
      <c r="A24" s="417" t="s">
        <v>865</v>
      </c>
      <c r="B24" s="388" t="s">
        <v>866</v>
      </c>
      <c r="D24" s="418">
        <v>169.99</v>
      </c>
      <c r="E24" s="419"/>
      <c r="F24" s="419"/>
      <c r="G24" s="420"/>
      <c r="I24" s="422"/>
      <c r="J24" s="419"/>
      <c r="K24" s="421"/>
    </row>
    <row r="25" spans="1:11" s="388" customFormat="1">
      <c r="A25" s="417" t="s">
        <v>867</v>
      </c>
      <c r="B25" s="388" t="s">
        <v>868</v>
      </c>
      <c r="D25" s="418">
        <v>169.99</v>
      </c>
      <c r="E25" s="419"/>
      <c r="F25" s="419"/>
      <c r="G25" s="420"/>
      <c r="I25" s="422"/>
      <c r="J25" s="419"/>
      <c r="K25" s="421"/>
    </row>
    <row r="26" spans="1:11" s="388" customFormat="1">
      <c r="A26" s="417" t="s">
        <v>869</v>
      </c>
      <c r="B26" s="388" t="s">
        <v>870</v>
      </c>
      <c r="D26" s="418">
        <v>169.99</v>
      </c>
      <c r="E26" s="419"/>
      <c r="F26" s="419"/>
      <c r="G26" s="420"/>
      <c r="I26" s="422"/>
      <c r="J26" s="419"/>
      <c r="K26" s="421"/>
    </row>
    <row r="27" spans="1:11" s="416" customFormat="1" ht="18.75">
      <c r="A27" s="1105" t="s">
        <v>871</v>
      </c>
      <c r="B27" s="1106"/>
      <c r="C27" s="1107"/>
      <c r="D27" s="424"/>
    </row>
    <row r="28" spans="1:11" s="90" customFormat="1">
      <c r="A28" s="417" t="s">
        <v>872</v>
      </c>
      <c r="B28" s="388" t="s">
        <v>873</v>
      </c>
      <c r="C28" s="50"/>
      <c r="D28" s="418">
        <v>169.99</v>
      </c>
      <c r="F28" s="361"/>
      <c r="G28" s="347"/>
      <c r="I28" s="347"/>
      <c r="J28" s="350"/>
      <c r="K28" s="347"/>
    </row>
    <row r="29" spans="1:11" s="90" customFormat="1">
      <c r="A29" s="417" t="s">
        <v>874</v>
      </c>
      <c r="B29" s="388" t="s">
        <v>875</v>
      </c>
      <c r="D29" s="418">
        <v>169.99</v>
      </c>
      <c r="F29" s="361"/>
      <c r="G29" s="347"/>
      <c r="I29" s="347"/>
      <c r="J29" s="350"/>
      <c r="K29" s="347"/>
    </row>
    <row r="30" spans="1:11" s="90" customFormat="1">
      <c r="A30" s="417" t="s">
        <v>876</v>
      </c>
      <c r="B30" s="388" t="s">
        <v>877</v>
      </c>
      <c r="D30" s="418">
        <v>169.99</v>
      </c>
      <c r="F30" s="361"/>
      <c r="G30" s="347"/>
      <c r="I30" s="347"/>
      <c r="J30" s="350"/>
      <c r="K30" s="347"/>
    </row>
    <row r="31" spans="1:11" s="90" customFormat="1">
      <c r="A31" s="417" t="s">
        <v>878</v>
      </c>
      <c r="B31" s="388" t="s">
        <v>879</v>
      </c>
      <c r="D31" s="418">
        <v>169.99</v>
      </c>
      <c r="F31" s="361"/>
      <c r="G31" s="347"/>
      <c r="I31" s="347"/>
      <c r="J31" s="350"/>
      <c r="K31" s="347"/>
    </row>
    <row r="32" spans="1:11" s="90" customFormat="1">
      <c r="A32" s="417" t="s">
        <v>880</v>
      </c>
      <c r="B32" s="388" t="s">
        <v>881</v>
      </c>
      <c r="D32" s="418">
        <v>169.99</v>
      </c>
      <c r="F32" s="361"/>
      <c r="G32" s="347"/>
      <c r="I32" s="347"/>
      <c r="J32" s="350"/>
      <c r="K32" s="347"/>
    </row>
    <row r="33" spans="1:11" s="90" customFormat="1">
      <c r="A33" s="417" t="s">
        <v>882</v>
      </c>
      <c r="B33" s="388" t="s">
        <v>883</v>
      </c>
      <c r="D33" s="418">
        <v>169.99</v>
      </c>
      <c r="F33" s="361"/>
      <c r="G33" s="347"/>
      <c r="I33" s="347"/>
      <c r="J33" s="350"/>
      <c r="K33" s="347"/>
    </row>
    <row r="34" spans="1:11" s="90" customFormat="1">
      <c r="A34" s="425"/>
      <c r="B34" s="425"/>
      <c r="C34" s="245"/>
      <c r="D34" s="426"/>
      <c r="F34" s="361"/>
      <c r="G34" s="347"/>
      <c r="I34" s="347"/>
      <c r="J34" s="350"/>
      <c r="K34" s="347"/>
    </row>
    <row r="35" spans="1:11" s="92" customFormat="1" ht="13.5">
      <c r="A35" s="427"/>
      <c r="B35" s="427"/>
      <c r="C35" s="1094"/>
      <c r="D35" s="1094"/>
    </row>
    <row r="36" spans="1:11" s="92" customFormat="1" ht="13.5">
      <c r="A36" s="427"/>
      <c r="B36" s="427"/>
      <c r="C36" s="428"/>
      <c r="D36" s="428"/>
    </row>
    <row r="37" spans="1:11" s="92" customFormat="1" ht="13.5">
      <c r="B37" s="429"/>
      <c r="C37" s="1095"/>
      <c r="D37" s="1095"/>
    </row>
    <row r="38" spans="1:11" s="92" customFormat="1" ht="13.5"/>
    <row r="39" spans="1:11" s="92" customFormat="1" ht="13.5"/>
    <row r="40" spans="1:11" s="92" customFormat="1" ht="13.5"/>
    <row r="41" spans="1:11" s="92" customFormat="1" ht="13.5"/>
    <row r="42" spans="1:11" s="92" customFormat="1" ht="13.5"/>
    <row r="43" spans="1:11" s="92" customFormat="1" ht="13.5"/>
  </sheetData>
  <mergeCells count="8">
    <mergeCell ref="C35:D35"/>
    <mergeCell ref="C37:D37"/>
    <mergeCell ref="A1:D2"/>
    <mergeCell ref="B12:D12"/>
    <mergeCell ref="A17:D17"/>
    <mergeCell ref="A18:D18"/>
    <mergeCell ref="A20:C20"/>
    <mergeCell ref="A27:C2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pageSetUpPr fitToPage="1"/>
  </sheetPr>
  <dimension ref="A1:J86"/>
  <sheetViews>
    <sheetView showGridLines="0" zoomScale="80" zoomScaleNormal="80" workbookViewId="0">
      <selection sqref="A1:G79"/>
    </sheetView>
  </sheetViews>
  <sheetFormatPr defaultColWidth="9.140625" defaultRowHeight="15.75"/>
  <cols>
    <col min="1" max="1" width="11.42578125" style="42" customWidth="1"/>
    <col min="2" max="2" width="21.42578125" style="42" customWidth="1"/>
    <col min="3" max="3" width="32.42578125" style="42" customWidth="1"/>
    <col min="4" max="4" width="28.5703125" style="42" customWidth="1"/>
    <col min="5" max="5" width="22.42578125" style="330" customWidth="1"/>
    <col min="6" max="7" width="19.5703125" style="330" customWidth="1"/>
    <col min="8" max="8" width="9.140625" style="42"/>
    <col min="9" max="9" width="2.42578125" style="42" customWidth="1"/>
    <col min="10" max="16384" width="9.140625" style="42"/>
  </cols>
  <sheetData>
    <row r="1" spans="1:8" ht="34.5" customHeight="1">
      <c r="A1" s="781" t="s">
        <v>1190</v>
      </c>
      <c r="B1" s="781"/>
      <c r="C1" s="781"/>
      <c r="D1" s="781"/>
      <c r="E1" s="781"/>
      <c r="F1" s="781"/>
      <c r="G1" s="781"/>
    </row>
    <row r="2" spans="1:8">
      <c r="A2" s="782" t="s">
        <v>898</v>
      </c>
      <c r="B2" s="782"/>
      <c r="C2" s="782"/>
      <c r="D2" s="782"/>
      <c r="E2" s="782"/>
      <c r="F2" s="782"/>
      <c r="G2" s="782"/>
    </row>
    <row r="3" spans="1:8" ht="23.25" customHeight="1">
      <c r="A3" s="783" t="s">
        <v>899</v>
      </c>
      <c r="B3" s="783"/>
      <c r="C3" s="783"/>
      <c r="D3" s="783"/>
      <c r="E3" s="783"/>
      <c r="F3" s="783"/>
      <c r="G3" s="783"/>
    </row>
    <row r="4" spans="1:8" ht="27" customHeight="1">
      <c r="A4" s="783"/>
      <c r="B4" s="783"/>
      <c r="C4" s="783"/>
      <c r="D4" s="783"/>
      <c r="E4" s="783"/>
      <c r="F4" s="783"/>
      <c r="G4" s="783"/>
    </row>
    <row r="5" spans="1:8" ht="7.35" customHeight="1">
      <c r="A5" s="783"/>
      <c r="B5" s="783"/>
      <c r="C5" s="783"/>
      <c r="D5" s="783"/>
      <c r="E5" s="783"/>
      <c r="F5" s="783"/>
      <c r="G5" s="783"/>
    </row>
    <row r="6" spans="1:8" ht="9" customHeight="1" thickBot="1">
      <c r="A6" s="783"/>
      <c r="B6" s="783"/>
      <c r="C6" s="783"/>
      <c r="D6" s="783"/>
      <c r="E6" s="783"/>
      <c r="F6" s="783"/>
      <c r="G6" s="783"/>
    </row>
    <row r="7" spans="1:8" ht="34.5" customHeight="1" thickBot="1">
      <c r="A7" s="488"/>
      <c r="B7" s="489"/>
      <c r="C7" s="8"/>
      <c r="D7" s="488"/>
      <c r="E7" s="490" t="s">
        <v>1099</v>
      </c>
      <c r="F7" s="784" t="s">
        <v>1100</v>
      </c>
      <c r="G7" s="785"/>
    </row>
    <row r="8" spans="1:8" s="330" customFormat="1" ht="19.5">
      <c r="A8" s="491" t="s">
        <v>12</v>
      </c>
      <c r="B8" s="492"/>
      <c r="C8" s="493"/>
      <c r="D8" s="493"/>
      <c r="E8" s="786" t="s">
        <v>421</v>
      </c>
      <c r="F8" s="788" t="s">
        <v>106</v>
      </c>
      <c r="G8" s="790" t="s">
        <v>693</v>
      </c>
    </row>
    <row r="9" spans="1:8" s="494" customFormat="1">
      <c r="A9" s="222" t="s">
        <v>13</v>
      </c>
      <c r="B9" s="223" t="s">
        <v>902</v>
      </c>
      <c r="C9" s="223" t="s">
        <v>0</v>
      </c>
      <c r="D9" s="223" t="s">
        <v>1</v>
      </c>
      <c r="E9" s="787"/>
      <c r="F9" s="789"/>
      <c r="G9" s="791"/>
    </row>
    <row r="10" spans="1:8" s="8" customFormat="1" ht="12.75">
      <c r="A10" s="49">
        <v>1</v>
      </c>
      <c r="B10" s="48" t="s">
        <v>903</v>
      </c>
      <c r="C10" s="792" t="s">
        <v>552</v>
      </c>
      <c r="D10" s="48" t="s">
        <v>904</v>
      </c>
      <c r="E10" s="794">
        <v>1057.1600000000001</v>
      </c>
      <c r="F10" s="796">
        <v>645</v>
      </c>
      <c r="G10" s="798">
        <v>548</v>
      </c>
    </row>
    <row r="11" spans="1:8" s="8" customFormat="1" ht="12.75">
      <c r="A11" s="220"/>
      <c r="B11" s="89"/>
      <c r="C11" s="793"/>
      <c r="D11" s="89" t="s">
        <v>905</v>
      </c>
      <c r="E11" s="795"/>
      <c r="F11" s="797"/>
      <c r="G11" s="799"/>
    </row>
    <row r="12" spans="1:8" s="8" customFormat="1" ht="12.75">
      <c r="A12" s="51"/>
      <c r="B12" s="306"/>
      <c r="C12" s="306"/>
      <c r="D12" s="483"/>
      <c r="E12" s="438"/>
      <c r="F12" s="438"/>
      <c r="G12" s="439"/>
    </row>
    <row r="13" spans="1:8" s="8" customFormat="1" ht="12.75">
      <c r="A13" s="219">
        <v>2</v>
      </c>
      <c r="B13" s="46" t="s">
        <v>906</v>
      </c>
      <c r="C13" s="245" t="s">
        <v>907</v>
      </c>
      <c r="D13" s="245" t="s">
        <v>536</v>
      </c>
      <c r="E13" s="146">
        <v>1178.32</v>
      </c>
      <c r="F13" s="146">
        <v>782.5680000000001</v>
      </c>
      <c r="G13" s="147">
        <v>685.5680000000001</v>
      </c>
      <c r="H13" s="495"/>
    </row>
    <row r="14" spans="1:8" s="8" customFormat="1" ht="15" customHeight="1">
      <c r="A14" s="219">
        <v>2</v>
      </c>
      <c r="B14" s="46" t="s">
        <v>908</v>
      </c>
      <c r="C14" s="245" t="s">
        <v>553</v>
      </c>
      <c r="D14" s="245" t="s">
        <v>909</v>
      </c>
      <c r="E14" s="144">
        <v>1015</v>
      </c>
      <c r="F14" s="146">
        <v>639</v>
      </c>
      <c r="G14" s="439">
        <v>549</v>
      </c>
      <c r="H14" s="495"/>
    </row>
    <row r="15" spans="1:8" s="8" customFormat="1" ht="12.75">
      <c r="A15" s="220"/>
      <c r="B15" s="89"/>
      <c r="C15" s="37"/>
      <c r="D15" s="37"/>
      <c r="E15" s="146"/>
      <c r="F15" s="146"/>
      <c r="G15" s="147"/>
      <c r="H15" s="495"/>
    </row>
    <row r="16" spans="1:8" s="8" customFormat="1" ht="12.75">
      <c r="A16" s="51">
        <v>3</v>
      </c>
      <c r="B16" s="306" t="s">
        <v>903</v>
      </c>
      <c r="C16" s="90" t="s">
        <v>910</v>
      </c>
      <c r="D16" s="90" t="s">
        <v>3</v>
      </c>
      <c r="E16" s="438">
        <v>1302.95</v>
      </c>
      <c r="F16" s="438">
        <v>923.06000000000006</v>
      </c>
      <c r="G16" s="439">
        <v>826.06000000000006</v>
      </c>
      <c r="H16" s="495"/>
    </row>
    <row r="17" spans="1:8" s="8" customFormat="1" ht="12.75">
      <c r="A17" s="219">
        <v>3</v>
      </c>
      <c r="B17" s="46" t="s">
        <v>908</v>
      </c>
      <c r="C17" s="245" t="s">
        <v>911</v>
      </c>
      <c r="D17" s="245" t="s">
        <v>912</v>
      </c>
      <c r="E17" s="144">
        <v>1381.38</v>
      </c>
      <c r="F17" s="146">
        <v>972.78400000000011</v>
      </c>
      <c r="G17" s="147">
        <v>875.78400000000011</v>
      </c>
      <c r="H17" s="495"/>
    </row>
    <row r="18" spans="1:8" s="8" customFormat="1" ht="12.75">
      <c r="A18" s="49">
        <v>3</v>
      </c>
      <c r="B18" s="48" t="s">
        <v>908</v>
      </c>
      <c r="C18" s="50" t="s">
        <v>913</v>
      </c>
      <c r="D18" s="50" t="s">
        <v>3</v>
      </c>
      <c r="E18" s="432">
        <v>1463.2592</v>
      </c>
      <c r="F18" s="434">
        <v>1076.0768000000003</v>
      </c>
      <c r="G18" s="436">
        <v>979.07680000000016</v>
      </c>
      <c r="H18" s="495"/>
    </row>
    <row r="19" spans="1:8" s="8" customFormat="1" ht="12.75" customHeight="1">
      <c r="A19" s="51">
        <v>3</v>
      </c>
      <c r="B19" s="306" t="s">
        <v>908</v>
      </c>
      <c r="C19" s="90" t="s">
        <v>914</v>
      </c>
      <c r="D19" s="90" t="s">
        <v>3</v>
      </c>
      <c r="E19" s="440">
        <v>1463.28</v>
      </c>
      <c r="F19" s="438">
        <v>1075.6399999999999</v>
      </c>
      <c r="G19" s="439">
        <v>978.64</v>
      </c>
      <c r="H19" s="495"/>
    </row>
    <row r="20" spans="1:8" s="8" customFormat="1" ht="12.75" customHeight="1">
      <c r="A20" s="51">
        <v>3</v>
      </c>
      <c r="B20" s="306" t="s">
        <v>906</v>
      </c>
      <c r="C20" s="90" t="s">
        <v>915</v>
      </c>
      <c r="D20" s="90" t="s">
        <v>3</v>
      </c>
      <c r="E20" s="440">
        <v>1456.2449999999999</v>
      </c>
      <c r="F20" s="438">
        <v>1070.9349999999999</v>
      </c>
      <c r="G20" s="439">
        <v>973.93499999999995</v>
      </c>
      <c r="H20" s="495"/>
    </row>
    <row r="21" spans="1:8" s="8" customFormat="1" ht="12.75" customHeight="1">
      <c r="A21" s="220">
        <v>3</v>
      </c>
      <c r="B21" s="89" t="s">
        <v>906</v>
      </c>
      <c r="C21" s="37" t="s">
        <v>916</v>
      </c>
      <c r="D21" s="37" t="s">
        <v>3</v>
      </c>
      <c r="E21" s="433">
        <v>1456.2449999999999</v>
      </c>
      <c r="F21" s="435">
        <v>1070.9349999999999</v>
      </c>
      <c r="G21" s="437">
        <v>973.93499999999995</v>
      </c>
      <c r="H21" s="495"/>
    </row>
    <row r="22" spans="1:8" s="8" customFormat="1" ht="12.75">
      <c r="A22" s="219">
        <v>3</v>
      </c>
      <c r="B22" s="46" t="s">
        <v>903</v>
      </c>
      <c r="C22" s="245" t="s">
        <v>910</v>
      </c>
      <c r="D22" s="245" t="s">
        <v>2</v>
      </c>
      <c r="E22" s="146">
        <v>1471.8700000000001</v>
      </c>
      <c r="F22" s="146">
        <v>1030.18</v>
      </c>
      <c r="G22" s="147">
        <v>933.18000000000006</v>
      </c>
      <c r="H22" s="495"/>
    </row>
    <row r="23" spans="1:8" s="8" customFormat="1" ht="12.75">
      <c r="A23" s="49">
        <v>3</v>
      </c>
      <c r="B23" s="48" t="s">
        <v>908</v>
      </c>
      <c r="C23" s="50" t="s">
        <v>917</v>
      </c>
      <c r="D23" s="50" t="s">
        <v>2</v>
      </c>
      <c r="E23" s="432">
        <v>1687.14</v>
      </c>
      <c r="F23" s="434">
        <v>1167.1288</v>
      </c>
      <c r="G23" s="436">
        <v>1070.1288</v>
      </c>
      <c r="H23" s="495"/>
    </row>
    <row r="24" spans="1:8" s="8" customFormat="1" ht="12.75" customHeight="1">
      <c r="A24" s="51">
        <v>3</v>
      </c>
      <c r="B24" s="306" t="s">
        <v>908</v>
      </c>
      <c r="C24" s="90" t="s">
        <v>914</v>
      </c>
      <c r="D24" s="90" t="s">
        <v>2</v>
      </c>
      <c r="E24" s="440">
        <v>1686.88</v>
      </c>
      <c r="F24" s="438">
        <v>1167.1600000000001</v>
      </c>
      <c r="G24" s="439">
        <v>1070.1600000000001</v>
      </c>
      <c r="H24" s="495"/>
    </row>
    <row r="25" spans="1:8" s="8" customFormat="1" ht="12.75" customHeight="1">
      <c r="A25" s="51">
        <v>3</v>
      </c>
      <c r="B25" s="306" t="s">
        <v>906</v>
      </c>
      <c r="C25" s="90" t="s">
        <v>915</v>
      </c>
      <c r="D25" s="90" t="s">
        <v>2</v>
      </c>
      <c r="E25" s="440">
        <v>1678.77</v>
      </c>
      <c r="F25" s="438">
        <v>1162.0149999999999</v>
      </c>
      <c r="G25" s="439">
        <v>1065.0149999999999</v>
      </c>
      <c r="H25" s="495"/>
    </row>
    <row r="26" spans="1:8" s="8" customFormat="1" ht="12.75" customHeight="1">
      <c r="A26" s="51">
        <v>3</v>
      </c>
      <c r="B26" s="306" t="s">
        <v>906</v>
      </c>
      <c r="C26" s="90" t="s">
        <v>916</v>
      </c>
      <c r="D26" s="90" t="s">
        <v>2</v>
      </c>
      <c r="E26" s="433">
        <v>1678.77</v>
      </c>
      <c r="F26" s="438">
        <v>1162.0149999999999</v>
      </c>
      <c r="G26" s="439">
        <v>1065.0149999999999</v>
      </c>
      <c r="H26" s="495"/>
    </row>
    <row r="27" spans="1:8" s="330" customFormat="1" ht="19.5">
      <c r="A27" s="491" t="s">
        <v>14</v>
      </c>
      <c r="B27" s="492"/>
      <c r="C27" s="493"/>
      <c r="D27" s="493"/>
      <c r="E27" s="496"/>
      <c r="F27" s="497"/>
      <c r="G27" s="498"/>
    </row>
    <row r="28" spans="1:8">
      <c r="A28" s="222" t="s">
        <v>13</v>
      </c>
      <c r="B28" s="223" t="s">
        <v>902</v>
      </c>
      <c r="C28" s="223" t="s">
        <v>14</v>
      </c>
      <c r="D28" s="223"/>
      <c r="E28" s="224"/>
      <c r="F28" s="225"/>
      <c r="G28" s="226"/>
    </row>
    <row r="29" spans="1:8" s="8" customFormat="1" ht="13.5" customHeight="1">
      <c r="A29" s="49" t="s">
        <v>7</v>
      </c>
      <c r="B29" s="48" t="s">
        <v>908</v>
      </c>
      <c r="C29" s="50" t="s">
        <v>518</v>
      </c>
      <c r="D29" s="50"/>
      <c r="E29" s="432">
        <v>358.44</v>
      </c>
      <c r="F29" s="796">
        <v>314.15000000000003</v>
      </c>
      <c r="G29" s="798"/>
    </row>
    <row r="30" spans="1:8" s="8" customFormat="1" ht="13.5" customHeight="1">
      <c r="A30" s="51" t="s">
        <v>535</v>
      </c>
      <c r="B30" s="306" t="s">
        <v>906</v>
      </c>
      <c r="C30" s="90" t="s">
        <v>538</v>
      </c>
      <c r="D30" s="90"/>
      <c r="E30" s="440">
        <v>385.7641509433962</v>
      </c>
      <c r="F30" s="779">
        <v>328.61904761904759</v>
      </c>
      <c r="G30" s="780"/>
    </row>
    <row r="31" spans="1:8" s="8" customFormat="1" ht="13.5" customHeight="1">
      <c r="A31" s="51" t="s">
        <v>918</v>
      </c>
      <c r="B31" s="306" t="s">
        <v>908</v>
      </c>
      <c r="C31" s="90" t="s">
        <v>919</v>
      </c>
      <c r="D31" s="90"/>
      <c r="E31" s="440">
        <v>356</v>
      </c>
      <c r="F31" s="779">
        <v>327</v>
      </c>
      <c r="G31" s="780"/>
    </row>
    <row r="32" spans="1:8" s="8" customFormat="1" ht="13.5" customHeight="1">
      <c r="A32" s="51" t="s">
        <v>8</v>
      </c>
      <c r="B32" s="306" t="s">
        <v>920</v>
      </c>
      <c r="C32" s="90" t="s">
        <v>921</v>
      </c>
      <c r="D32" s="90"/>
      <c r="E32" s="440">
        <v>500.58000000000004</v>
      </c>
      <c r="F32" s="779">
        <v>421.27000000000004</v>
      </c>
      <c r="G32" s="780"/>
    </row>
    <row r="33" spans="1:7" s="8" customFormat="1" ht="13.5" customHeight="1">
      <c r="A33" s="51" t="s">
        <v>922</v>
      </c>
      <c r="B33" s="306" t="s">
        <v>906</v>
      </c>
      <c r="C33" s="90" t="s">
        <v>923</v>
      </c>
      <c r="D33" s="90"/>
      <c r="E33" s="440">
        <v>500.58000000000004</v>
      </c>
      <c r="F33" s="779">
        <v>421.27000000000004</v>
      </c>
      <c r="G33" s="780"/>
    </row>
    <row r="34" spans="1:7" s="8" customFormat="1" ht="13.35" customHeight="1">
      <c r="A34" s="51" t="s">
        <v>537</v>
      </c>
      <c r="B34" s="306" t="s">
        <v>908</v>
      </c>
      <c r="C34" s="90" t="s">
        <v>924</v>
      </c>
      <c r="D34" s="90"/>
      <c r="E34" s="440">
        <v>516.03</v>
      </c>
      <c r="F34" s="779">
        <v>430.54</v>
      </c>
      <c r="G34" s="780"/>
    </row>
    <row r="35" spans="1:7" s="8" customFormat="1" ht="13.35" customHeight="1">
      <c r="A35" s="51" t="s">
        <v>694</v>
      </c>
      <c r="B35" s="306" t="s">
        <v>908</v>
      </c>
      <c r="C35" s="90" t="s">
        <v>925</v>
      </c>
      <c r="D35" s="90"/>
      <c r="E35" s="440">
        <v>516.03</v>
      </c>
      <c r="F35" s="779">
        <v>430.54</v>
      </c>
      <c r="G35" s="780"/>
    </row>
    <row r="36" spans="1:7" s="8" customFormat="1" ht="13.5" customHeight="1">
      <c r="A36" s="51" t="s">
        <v>9</v>
      </c>
      <c r="B36" s="306" t="s">
        <v>906</v>
      </c>
      <c r="C36" s="90" t="s">
        <v>695</v>
      </c>
      <c r="D36" s="90"/>
      <c r="E36" s="440">
        <v>627.20820000000003</v>
      </c>
      <c r="F36" s="779">
        <v>529.50240000000008</v>
      </c>
      <c r="G36" s="780"/>
    </row>
    <row r="37" spans="1:7" s="8" customFormat="1" ht="13.5" customHeight="1">
      <c r="A37" s="51" t="s">
        <v>926</v>
      </c>
      <c r="B37" s="306" t="s">
        <v>906</v>
      </c>
      <c r="C37" s="90" t="s">
        <v>927</v>
      </c>
      <c r="D37" s="90"/>
      <c r="E37" s="440">
        <v>627.27</v>
      </c>
      <c r="F37" s="779">
        <v>530</v>
      </c>
      <c r="G37" s="780"/>
    </row>
    <row r="38" spans="1:7" s="8" customFormat="1" ht="13.5" customHeight="1">
      <c r="A38" s="51" t="s">
        <v>10</v>
      </c>
      <c r="B38" s="306" t="s">
        <v>908</v>
      </c>
      <c r="C38" s="90" t="s">
        <v>928</v>
      </c>
      <c r="D38" s="90"/>
      <c r="E38" s="268">
        <v>705.13800000000003</v>
      </c>
      <c r="F38" s="779">
        <v>579.68400000000008</v>
      </c>
      <c r="G38" s="780"/>
    </row>
    <row r="39" spans="1:7" s="8" customFormat="1" ht="13.5" customHeight="1">
      <c r="A39" s="51" t="s">
        <v>419</v>
      </c>
      <c r="B39" s="306" t="s">
        <v>906</v>
      </c>
      <c r="C39" s="90" t="s">
        <v>929</v>
      </c>
      <c r="D39" s="10"/>
      <c r="E39" s="268">
        <v>764.4</v>
      </c>
      <c r="F39" s="779">
        <v>670.80000000000007</v>
      </c>
      <c r="G39" s="780"/>
    </row>
    <row r="40" spans="1:7" s="8" customFormat="1" ht="13.5" customHeight="1">
      <c r="A40" s="51" t="s">
        <v>11</v>
      </c>
      <c r="B40" s="306" t="s">
        <v>908</v>
      </c>
      <c r="C40" s="90" t="s">
        <v>930</v>
      </c>
      <c r="D40" s="90"/>
      <c r="E40" s="268">
        <v>772.19100000000003</v>
      </c>
      <c r="F40" s="779">
        <v>677.63699999999994</v>
      </c>
      <c r="G40" s="780"/>
    </row>
    <row r="41" spans="1:7" s="8" customFormat="1" ht="13.5" customHeight="1">
      <c r="A41" s="51" t="s">
        <v>554</v>
      </c>
      <c r="B41" s="291" t="s">
        <v>908</v>
      </c>
      <c r="C41" s="90" t="s">
        <v>555</v>
      </c>
      <c r="D41" s="90"/>
      <c r="E41" s="268">
        <v>838.03200000000015</v>
      </c>
      <c r="F41" s="779">
        <v>734.07360000000006</v>
      </c>
      <c r="G41" s="780"/>
    </row>
    <row r="42" spans="1:7" s="8" customFormat="1" ht="13.5" customHeight="1">
      <c r="A42" s="220" t="s">
        <v>896</v>
      </c>
      <c r="B42" s="89" t="s">
        <v>906</v>
      </c>
      <c r="C42" s="37" t="s">
        <v>931</v>
      </c>
      <c r="D42" s="37"/>
      <c r="E42" s="281">
        <v>1053.52</v>
      </c>
      <c r="F42" s="779">
        <v>890.24</v>
      </c>
      <c r="G42" s="780"/>
    </row>
    <row r="43" spans="1:7" s="8" customFormat="1" ht="19.5">
      <c r="A43" s="491" t="s">
        <v>15</v>
      </c>
      <c r="B43" s="492"/>
      <c r="C43" s="493"/>
      <c r="D43" s="493"/>
      <c r="E43" s="496"/>
      <c r="F43" s="499"/>
      <c r="G43" s="500"/>
    </row>
    <row r="44" spans="1:7" s="8" customFormat="1" ht="12.75">
      <c r="A44" s="222" t="s">
        <v>13</v>
      </c>
      <c r="B44" s="223" t="s">
        <v>902</v>
      </c>
      <c r="C44" s="223" t="s">
        <v>15</v>
      </c>
      <c r="D44" s="223"/>
      <c r="E44" s="224"/>
      <c r="F44" s="225"/>
      <c r="G44" s="226"/>
    </row>
    <row r="45" spans="1:7" s="8" customFormat="1" ht="13.5" customHeight="1">
      <c r="A45" s="51" t="s">
        <v>16</v>
      </c>
      <c r="B45" s="306" t="s">
        <v>932</v>
      </c>
      <c r="C45" s="90" t="s">
        <v>348</v>
      </c>
      <c r="D45" s="90"/>
      <c r="E45" s="440">
        <v>499.8</v>
      </c>
      <c r="F45" s="796">
        <v>394.8</v>
      </c>
      <c r="G45" s="798"/>
    </row>
    <row r="46" spans="1:7" ht="13.5" customHeight="1">
      <c r="A46" s="51" t="s">
        <v>17</v>
      </c>
      <c r="B46" s="306" t="s">
        <v>932</v>
      </c>
      <c r="C46" s="90" t="s">
        <v>349</v>
      </c>
      <c r="D46" s="90"/>
      <c r="E46" s="440">
        <v>627</v>
      </c>
      <c r="F46" s="779">
        <v>509</v>
      </c>
      <c r="G46" s="780"/>
    </row>
    <row r="47" spans="1:7">
      <c r="A47" s="51" t="s">
        <v>18</v>
      </c>
      <c r="B47" s="306" t="s">
        <v>933</v>
      </c>
      <c r="C47" s="90" t="s">
        <v>934</v>
      </c>
      <c r="D47" s="90"/>
      <c r="E47" s="440">
        <v>746.75</v>
      </c>
      <c r="F47" s="779">
        <v>589.16</v>
      </c>
      <c r="G47" s="780"/>
    </row>
    <row r="48" spans="1:7" s="8" customFormat="1" ht="12.75">
      <c r="A48" s="51" t="s">
        <v>359</v>
      </c>
      <c r="B48" s="306" t="s">
        <v>932</v>
      </c>
      <c r="C48" s="90" t="s">
        <v>350</v>
      </c>
      <c r="D48" s="90"/>
      <c r="E48" s="440">
        <v>783</v>
      </c>
      <c r="F48" s="779">
        <v>617.76</v>
      </c>
      <c r="G48" s="780"/>
    </row>
    <row r="49" spans="1:10" s="8" customFormat="1" ht="12.75">
      <c r="A49" s="220" t="s">
        <v>358</v>
      </c>
      <c r="B49" s="89" t="s">
        <v>933</v>
      </c>
      <c r="C49" s="37" t="s">
        <v>935</v>
      </c>
      <c r="D49" s="37"/>
      <c r="E49" s="433">
        <v>1040.3</v>
      </c>
      <c r="F49" s="779">
        <v>869.32</v>
      </c>
      <c r="G49" s="780"/>
    </row>
    <row r="50" spans="1:10" s="8" customFormat="1" ht="19.5">
      <c r="A50" s="491" t="s">
        <v>111</v>
      </c>
      <c r="B50" s="492"/>
      <c r="C50" s="492"/>
      <c r="D50" s="493"/>
      <c r="E50" s="501"/>
      <c r="F50" s="502"/>
      <c r="G50" s="503"/>
    </row>
    <row r="51" spans="1:10" s="8" customFormat="1" ht="12.75">
      <c r="A51" s="222" t="s">
        <v>13</v>
      </c>
      <c r="B51" s="504"/>
      <c r="C51" s="223" t="s">
        <v>115</v>
      </c>
      <c r="D51" s="223" t="s">
        <v>116</v>
      </c>
      <c r="E51" s="228"/>
      <c r="F51" s="229"/>
      <c r="G51" s="230"/>
    </row>
    <row r="52" spans="1:10" s="8" customFormat="1" ht="12.75">
      <c r="A52" s="51" t="s">
        <v>119</v>
      </c>
      <c r="B52" s="446"/>
      <c r="C52" s="90" t="s">
        <v>121</v>
      </c>
      <c r="D52" s="90" t="s">
        <v>589</v>
      </c>
      <c r="E52" s="440" t="s">
        <v>40</v>
      </c>
      <c r="F52" s="796">
        <v>15</v>
      </c>
      <c r="G52" s="798"/>
    </row>
    <row r="53" spans="1:10" s="8" customFormat="1">
      <c r="A53" s="51" t="s">
        <v>112</v>
      </c>
      <c r="B53" s="446"/>
      <c r="C53" s="90" t="s">
        <v>588</v>
      </c>
      <c r="D53" s="90" t="s">
        <v>117</v>
      </c>
      <c r="E53" s="440">
        <v>80</v>
      </c>
      <c r="F53" s="779" t="s">
        <v>40</v>
      </c>
      <c r="G53" s="780"/>
      <c r="J53" s="42"/>
    </row>
    <row r="54" spans="1:10" ht="12" customHeight="1">
      <c r="A54" s="51" t="s">
        <v>417</v>
      </c>
      <c r="B54" s="446"/>
      <c r="C54" s="90" t="s">
        <v>590</v>
      </c>
      <c r="D54" s="90" t="s">
        <v>936</v>
      </c>
      <c r="E54" s="440">
        <v>75</v>
      </c>
      <c r="F54" s="779" t="s">
        <v>40</v>
      </c>
      <c r="G54" s="780"/>
      <c r="J54" s="330"/>
    </row>
    <row r="55" spans="1:10" s="330" customFormat="1" ht="12.75" customHeight="1">
      <c r="A55" s="51" t="s">
        <v>474</v>
      </c>
      <c r="B55" s="446"/>
      <c r="C55" s="90" t="s">
        <v>591</v>
      </c>
      <c r="D55" s="90" t="s">
        <v>117</v>
      </c>
      <c r="E55" s="440">
        <v>50</v>
      </c>
      <c r="F55" s="779" t="s">
        <v>40</v>
      </c>
      <c r="G55" s="780"/>
      <c r="J55" s="8"/>
    </row>
    <row r="56" spans="1:10" s="8" customFormat="1" ht="12.75">
      <c r="A56" s="51" t="s">
        <v>475</v>
      </c>
      <c r="B56" s="446"/>
      <c r="C56" s="90" t="s">
        <v>476</v>
      </c>
      <c r="D56" s="90" t="s">
        <v>589</v>
      </c>
      <c r="E56" s="440">
        <v>42</v>
      </c>
      <c r="F56" s="779" t="s">
        <v>40</v>
      </c>
      <c r="G56" s="780"/>
    </row>
    <row r="57" spans="1:10" s="8" customFormat="1" ht="12.75">
      <c r="A57" s="51" t="s">
        <v>113</v>
      </c>
      <c r="B57" s="446"/>
      <c r="C57" s="90" t="s">
        <v>117</v>
      </c>
      <c r="D57" s="90" t="s">
        <v>589</v>
      </c>
      <c r="E57" s="440">
        <v>60</v>
      </c>
      <c r="F57" s="779" t="s">
        <v>40</v>
      </c>
      <c r="G57" s="780"/>
    </row>
    <row r="58" spans="1:10" s="8" customFormat="1" ht="12.75">
      <c r="A58" s="51" t="s">
        <v>114</v>
      </c>
      <c r="B58" s="446"/>
      <c r="C58" s="90" t="s">
        <v>118</v>
      </c>
      <c r="D58" s="90" t="s">
        <v>117</v>
      </c>
      <c r="E58" s="440">
        <v>50</v>
      </c>
      <c r="F58" s="779">
        <v>30</v>
      </c>
      <c r="G58" s="780"/>
    </row>
    <row r="59" spans="1:10" s="8" customFormat="1" ht="12.75">
      <c r="A59" s="51" t="s">
        <v>937</v>
      </c>
      <c r="B59" s="446"/>
      <c r="C59" s="90" t="s">
        <v>118</v>
      </c>
      <c r="D59" s="90" t="s">
        <v>589</v>
      </c>
      <c r="E59" s="440">
        <v>50</v>
      </c>
      <c r="F59" s="779" t="s">
        <v>40</v>
      </c>
      <c r="G59" s="780"/>
    </row>
    <row r="60" spans="1:10" s="8" customFormat="1" ht="12.75">
      <c r="A60" s="51" t="s">
        <v>120</v>
      </c>
      <c r="B60" s="446"/>
      <c r="C60" s="90" t="s">
        <v>117</v>
      </c>
      <c r="D60" s="90" t="s">
        <v>589</v>
      </c>
      <c r="E60" s="440" t="s">
        <v>40</v>
      </c>
      <c r="F60" s="779">
        <v>20</v>
      </c>
      <c r="G60" s="780"/>
    </row>
    <row r="61" spans="1:10" s="8" customFormat="1" ht="13.5" thickBot="1">
      <c r="A61" s="505"/>
      <c r="B61" s="506"/>
      <c r="C61" s="507"/>
      <c r="D61" s="508"/>
      <c r="E61" s="145"/>
      <c r="F61" s="800"/>
      <c r="G61" s="801"/>
    </row>
    <row r="62" spans="1:10" s="8" customFormat="1" ht="12.75">
      <c r="A62" s="446"/>
      <c r="B62" s="446"/>
      <c r="C62" s="90"/>
      <c r="D62" s="90"/>
      <c r="E62" s="463"/>
      <c r="F62" s="463"/>
      <c r="G62" s="463"/>
    </row>
    <row r="63" spans="1:10" s="8" customFormat="1" ht="12.75">
      <c r="A63" s="509"/>
      <c r="B63" s="509"/>
      <c r="C63" s="509"/>
      <c r="D63" s="802" t="s">
        <v>435</v>
      </c>
      <c r="E63" s="802" t="s">
        <v>437</v>
      </c>
      <c r="F63" s="802" t="s">
        <v>938</v>
      </c>
      <c r="G63" s="802" t="s">
        <v>592</v>
      </c>
    </row>
    <row r="64" spans="1:10" s="8" customFormat="1" ht="19.5">
      <c r="A64" s="491" t="s">
        <v>422</v>
      </c>
      <c r="B64" s="492"/>
      <c r="C64" s="492"/>
      <c r="D64" s="803"/>
      <c r="E64" s="803"/>
      <c r="F64" s="803"/>
      <c r="G64" s="803"/>
    </row>
    <row r="65" spans="1:10" s="8" customFormat="1" ht="14.45" customHeight="1">
      <c r="A65" s="222" t="s">
        <v>13</v>
      </c>
      <c r="B65" s="805" t="s">
        <v>939</v>
      </c>
      <c r="C65" s="806"/>
      <c r="D65" s="804"/>
      <c r="E65" s="804"/>
      <c r="F65" s="804"/>
      <c r="G65" s="804"/>
    </row>
    <row r="66" spans="1:10" s="8" customFormat="1">
      <c r="A66" s="51" t="s">
        <v>38</v>
      </c>
      <c r="B66" s="446"/>
      <c r="C66" s="90" t="s">
        <v>39</v>
      </c>
      <c r="D66" s="485">
        <v>86.52</v>
      </c>
      <c r="E66" s="485" t="s">
        <v>40</v>
      </c>
      <c r="F66" s="369">
        <v>86.52</v>
      </c>
      <c r="G66" s="485" t="s">
        <v>40</v>
      </c>
      <c r="J66" s="42"/>
    </row>
    <row r="67" spans="1:10">
      <c r="A67" s="51" t="s">
        <v>41</v>
      </c>
      <c r="B67" s="446"/>
      <c r="C67" s="90" t="s">
        <v>42</v>
      </c>
      <c r="D67" s="485">
        <v>70.040000000000006</v>
      </c>
      <c r="E67" s="485" t="s">
        <v>40</v>
      </c>
      <c r="F67" s="485">
        <v>103</v>
      </c>
      <c r="G67" s="485" t="s">
        <v>40</v>
      </c>
    </row>
    <row r="68" spans="1:10" ht="15" customHeight="1">
      <c r="A68" s="51" t="s">
        <v>43</v>
      </c>
      <c r="B68" s="446"/>
      <c r="C68" s="90" t="s">
        <v>44</v>
      </c>
      <c r="D68" s="485">
        <v>86.52</v>
      </c>
      <c r="E68" s="485">
        <v>97.850000000000009</v>
      </c>
      <c r="F68" s="485">
        <v>113.3</v>
      </c>
      <c r="G68" s="485">
        <v>139.05000000000001</v>
      </c>
    </row>
    <row r="69" spans="1:10" ht="15" customHeight="1">
      <c r="A69" s="51" t="s">
        <v>45</v>
      </c>
      <c r="B69" s="446"/>
      <c r="C69" s="90" t="s">
        <v>593</v>
      </c>
      <c r="D69" s="485">
        <v>113.3</v>
      </c>
      <c r="E69" s="485">
        <v>124.63000000000001</v>
      </c>
      <c r="F69" s="485">
        <v>129.78</v>
      </c>
      <c r="G69" s="485">
        <v>175.1</v>
      </c>
      <c r="J69" s="8"/>
    </row>
    <row r="70" spans="1:10" s="8" customFormat="1" ht="12.75">
      <c r="A70" s="51" t="s">
        <v>46</v>
      </c>
      <c r="B70" s="446"/>
      <c r="C70" s="90" t="s">
        <v>47</v>
      </c>
      <c r="D70" s="485">
        <v>113.3</v>
      </c>
      <c r="E70" s="485">
        <v>124.63000000000001</v>
      </c>
      <c r="F70" s="485">
        <v>129.78</v>
      </c>
      <c r="G70" s="485">
        <v>175.1</v>
      </c>
    </row>
    <row r="71" spans="1:10" s="8" customFormat="1" ht="12.75">
      <c r="A71" s="51" t="s">
        <v>48</v>
      </c>
      <c r="B71" s="446"/>
      <c r="C71" s="90" t="s">
        <v>49</v>
      </c>
      <c r="D71" s="485">
        <v>134.93</v>
      </c>
      <c r="E71" s="485">
        <v>156.56</v>
      </c>
      <c r="F71" s="485">
        <v>173.04</v>
      </c>
      <c r="G71" s="485">
        <v>221.45000000000002</v>
      </c>
    </row>
    <row r="72" spans="1:10" s="8" customFormat="1" ht="12.75">
      <c r="A72" s="51" t="s">
        <v>50</v>
      </c>
      <c r="B72" s="446"/>
      <c r="C72" s="90" t="s">
        <v>51</v>
      </c>
      <c r="D72" s="486">
        <v>124.63000000000001</v>
      </c>
      <c r="E72" s="486">
        <v>146.26</v>
      </c>
      <c r="F72" s="486">
        <v>162.74</v>
      </c>
      <c r="G72" s="486">
        <v>206</v>
      </c>
    </row>
    <row r="73" spans="1:10" s="8" customFormat="1">
      <c r="A73" s="510"/>
      <c r="B73" s="511"/>
      <c r="C73" s="512"/>
      <c r="D73" s="802" t="s">
        <v>438</v>
      </c>
      <c r="E73" s="802" t="s">
        <v>436</v>
      </c>
      <c r="F73" s="802" t="s">
        <v>938</v>
      </c>
      <c r="G73" s="802" t="s">
        <v>592</v>
      </c>
    </row>
    <row r="74" spans="1:10" s="8" customFormat="1" ht="19.5">
      <c r="A74" s="491" t="s">
        <v>423</v>
      </c>
      <c r="B74" s="492"/>
      <c r="C74" s="492"/>
      <c r="D74" s="803"/>
      <c r="E74" s="803"/>
      <c r="F74" s="803"/>
      <c r="G74" s="803"/>
    </row>
    <row r="75" spans="1:10" s="8" customFormat="1" ht="14.45" customHeight="1">
      <c r="A75" s="222" t="s">
        <v>13</v>
      </c>
      <c r="B75" s="805" t="s">
        <v>939</v>
      </c>
      <c r="C75" s="806"/>
      <c r="D75" s="804"/>
      <c r="E75" s="804"/>
      <c r="F75" s="804"/>
      <c r="G75" s="804"/>
    </row>
    <row r="76" spans="1:10" s="8" customFormat="1">
      <c r="A76" s="49" t="s">
        <v>107</v>
      </c>
      <c r="B76" s="513"/>
      <c r="C76" s="50" t="s">
        <v>491</v>
      </c>
      <c r="D76" s="369">
        <v>18.54</v>
      </c>
      <c r="E76" s="369" t="s">
        <v>40</v>
      </c>
      <c r="F76" s="369">
        <v>26.78</v>
      </c>
      <c r="G76" s="369" t="s">
        <v>40</v>
      </c>
      <c r="J76" s="42"/>
    </row>
    <row r="77" spans="1:10">
      <c r="A77" s="51" t="s">
        <v>108</v>
      </c>
      <c r="B77" s="446"/>
      <c r="C77" s="90" t="s">
        <v>492</v>
      </c>
      <c r="D77" s="485">
        <v>23.69</v>
      </c>
      <c r="E77" s="485">
        <v>26.78</v>
      </c>
      <c r="F77" s="485">
        <v>32.96</v>
      </c>
      <c r="G77" s="485">
        <v>41.2</v>
      </c>
    </row>
    <row r="78" spans="1:10" ht="15" customHeight="1">
      <c r="A78" s="51" t="s">
        <v>109</v>
      </c>
      <c r="B78" s="446"/>
      <c r="C78" s="90" t="s">
        <v>493</v>
      </c>
      <c r="D78" s="485">
        <v>29.87</v>
      </c>
      <c r="E78" s="485" t="s">
        <v>40</v>
      </c>
      <c r="F78" s="485">
        <v>38.11</v>
      </c>
      <c r="G78" s="485" t="s">
        <v>40</v>
      </c>
    </row>
    <row r="79" spans="1:10">
      <c r="A79" s="220" t="s">
        <v>110</v>
      </c>
      <c r="B79" s="487"/>
      <c r="C79" s="37" t="s">
        <v>494</v>
      </c>
      <c r="D79" s="486">
        <v>41.2</v>
      </c>
      <c r="E79" s="461">
        <v>46.35</v>
      </c>
      <c r="F79" s="486">
        <v>48.410000000000004</v>
      </c>
      <c r="G79" s="461" t="s">
        <v>40</v>
      </c>
    </row>
    <row r="80" spans="1:10" ht="18.75" customHeight="1">
      <c r="G80" s="42"/>
    </row>
    <row r="81" spans="1:7">
      <c r="A81" s="10"/>
      <c r="B81" s="10"/>
      <c r="G81" s="42"/>
    </row>
    <row r="86" spans="1:7" ht="15.75" customHeight="1"/>
  </sheetData>
  <mergeCells count="50">
    <mergeCell ref="B65:C65"/>
    <mergeCell ref="G73:G75"/>
    <mergeCell ref="B75:C75"/>
    <mergeCell ref="F61:G61"/>
    <mergeCell ref="D63:D65"/>
    <mergeCell ref="E63:E65"/>
    <mergeCell ref="F63:F65"/>
    <mergeCell ref="G63:G65"/>
    <mergeCell ref="D73:D75"/>
    <mergeCell ref="E73:E75"/>
    <mergeCell ref="F73:F75"/>
    <mergeCell ref="F56:G56"/>
    <mergeCell ref="F57:G57"/>
    <mergeCell ref="F58:G58"/>
    <mergeCell ref="F59:G59"/>
    <mergeCell ref="F60:G60"/>
    <mergeCell ref="F49:G49"/>
    <mergeCell ref="F52:G52"/>
    <mergeCell ref="F53:G53"/>
    <mergeCell ref="F54:G54"/>
    <mergeCell ref="F55:G55"/>
    <mergeCell ref="F29:G29"/>
    <mergeCell ref="F30:G30"/>
    <mergeCell ref="F33:G33"/>
    <mergeCell ref="F34:G34"/>
    <mergeCell ref="F35:G35"/>
    <mergeCell ref="F31:G31"/>
    <mergeCell ref="F32:G32"/>
    <mergeCell ref="F38:G38"/>
    <mergeCell ref="F39:G39"/>
    <mergeCell ref="F40:G40"/>
    <mergeCell ref="F41:G41"/>
    <mergeCell ref="F36:G36"/>
    <mergeCell ref="F37:G37"/>
    <mergeCell ref="F42:G42"/>
    <mergeCell ref="F45:G45"/>
    <mergeCell ref="F46:G46"/>
    <mergeCell ref="F47:G47"/>
    <mergeCell ref="F48:G48"/>
    <mergeCell ref="C10:C11"/>
    <mergeCell ref="A1:G1"/>
    <mergeCell ref="A2:G2"/>
    <mergeCell ref="A3:G6"/>
    <mergeCell ref="F7:G7"/>
    <mergeCell ref="E8:E9"/>
    <mergeCell ref="F8:F9"/>
    <mergeCell ref="G8:G9"/>
    <mergeCell ref="E10:E11"/>
    <mergeCell ref="F10:F11"/>
    <mergeCell ref="G10:G11"/>
  </mergeCells>
  <conditionalFormatting sqref="E23:G23 E10 E12:G12">
    <cfRule type="expression" dxfId="22" priority="10">
      <formula>" =MOD(ROW(),2)=0"</formula>
    </cfRule>
    <cfRule type="expression" priority="11">
      <formula>" =MOD(ROW(),2)=0"</formula>
    </cfRule>
  </conditionalFormatting>
  <conditionalFormatting sqref="E39:E42">
    <cfRule type="expression" dxfId="21" priority="9">
      <formula>ROW()=EVEN(ROW())</formula>
    </cfRule>
  </conditionalFormatting>
  <conditionalFormatting sqref="E10 E20:G20 E22:G23 E25:G25">
    <cfRule type="expression" dxfId="20" priority="12">
      <formula>" =MOD(ROW(),2)=0"</formula>
    </cfRule>
  </conditionalFormatting>
  <conditionalFormatting sqref="A11:B11 D11 A10:D10 E14:G18 A12:D26">
    <cfRule type="expression" dxfId="19" priority="14">
      <formula>" =MOD(ROW(),2)=0"</formula>
    </cfRule>
    <cfRule type="expression" priority="15">
      <formula>" =MOD(ROW(),2)=0"</formula>
    </cfRule>
  </conditionalFormatting>
  <conditionalFormatting sqref="A41 E45:F46 E47:E49 C41:D41 A42:D42 A52:G59 A66:G72 A76:G79 A45:D49 E29:E38 A29:D40 F31:F42 A61:G61">
    <cfRule type="expression" dxfId="18" priority="13">
      <formula>ROW()=EVEN(ROW())</formula>
    </cfRule>
  </conditionalFormatting>
  <conditionalFormatting sqref="A11:B11 D11 D76:G79 D66:G72 A10:D10 A12:G13 E14:G18 A14:D26">
    <cfRule type="expression" dxfId="17" priority="16">
      <formula>" =MOD(ROW(),2)=0"</formula>
    </cfRule>
  </conditionalFormatting>
  <conditionalFormatting sqref="G13">
    <cfRule type="expression" dxfId="16" priority="7">
      <formula>" =MOD(ROW(),2)=0"</formula>
    </cfRule>
    <cfRule type="expression" priority="8">
      <formula>" =MOD(ROW(),2)=0"</formula>
    </cfRule>
  </conditionalFormatting>
  <conditionalFormatting sqref="F29:F30">
    <cfRule type="expression" dxfId="15" priority="6">
      <formula>ROW()=EVEN(ROW())</formula>
    </cfRule>
  </conditionalFormatting>
  <conditionalFormatting sqref="F47:F49">
    <cfRule type="expression" dxfId="14" priority="5">
      <formula>ROW()=EVEN(ROW())</formula>
    </cfRule>
  </conditionalFormatting>
  <conditionalFormatting sqref="F10:G10">
    <cfRule type="expression" dxfId="13" priority="2">
      <formula>" =MOD(ROW(),2)=0"</formula>
    </cfRule>
    <cfRule type="expression" priority="3">
      <formula>" =MOD(ROW(),2)=0"</formula>
    </cfRule>
  </conditionalFormatting>
  <conditionalFormatting sqref="F10:G10">
    <cfRule type="expression" dxfId="12" priority="4">
      <formula>" =MOD(ROW(),2)=0"</formula>
    </cfRule>
  </conditionalFormatting>
  <conditionalFormatting sqref="A60:G60">
    <cfRule type="expression" dxfId="11" priority="1">
      <formula>ROW()=EVEN(ROW())</formula>
    </cfRule>
  </conditionalFormatting>
  <printOptions horizontalCentered="1"/>
  <pageMargins left="0.7" right="0.65" top="0.75" bottom="0.75" header="0" footer="0.3"/>
  <pageSetup scale="5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9"/>
    <pageSetUpPr fitToPage="1"/>
  </sheetPr>
  <dimension ref="A1:I86"/>
  <sheetViews>
    <sheetView showGridLines="0" zoomScale="80" zoomScaleNormal="80" workbookViewId="0">
      <selection sqref="A1:H83"/>
    </sheetView>
  </sheetViews>
  <sheetFormatPr defaultColWidth="9.140625" defaultRowHeight="15"/>
  <cols>
    <col min="1" max="2" width="16.5703125" customWidth="1"/>
    <col min="3" max="3" width="48.42578125" customWidth="1"/>
    <col min="4" max="4" width="20.42578125" customWidth="1"/>
    <col min="5" max="5" width="25" style="573" customWidth="1"/>
    <col min="6" max="6" width="22.85546875" style="1" customWidth="1"/>
    <col min="7" max="7" width="20.42578125" style="1" customWidth="1"/>
    <col min="8" max="8" width="9.140625" style="514"/>
    <col min="10" max="10" width="10.5703125" customWidth="1"/>
  </cols>
  <sheetData>
    <row r="1" spans="1:8" ht="30" customHeight="1">
      <c r="A1" s="781" t="s">
        <v>1101</v>
      </c>
      <c r="B1" s="781"/>
      <c r="C1" s="781"/>
      <c r="D1" s="781"/>
      <c r="E1" s="781"/>
      <c r="F1" s="781"/>
      <c r="G1" s="781"/>
    </row>
    <row r="2" spans="1:8" ht="13.35" customHeight="1">
      <c r="A2" s="781"/>
      <c r="B2" s="781"/>
      <c r="C2" s="781"/>
      <c r="D2" s="781"/>
      <c r="E2" s="781"/>
      <c r="F2" s="781"/>
      <c r="G2" s="781"/>
    </row>
    <row r="3" spans="1:8" ht="12.6" customHeight="1">
      <c r="A3" s="782" t="s">
        <v>898</v>
      </c>
      <c r="B3" s="782"/>
      <c r="C3" s="782"/>
      <c r="D3" s="782"/>
      <c r="E3" s="782"/>
      <c r="F3" s="782"/>
      <c r="G3" s="782"/>
    </row>
    <row r="4" spans="1:8" ht="15.75">
      <c r="C4" s="456"/>
      <c r="D4" s="456"/>
      <c r="E4" s="515"/>
      <c r="F4" s="456"/>
      <c r="G4" s="456"/>
    </row>
    <row r="5" spans="1:8" s="42" customFormat="1" ht="15.75">
      <c r="E5" s="516"/>
      <c r="H5" s="517"/>
    </row>
    <row r="6" spans="1:8" s="42" customFormat="1" ht="11.25" customHeight="1" thickBot="1">
      <c r="A6" s="830"/>
      <c r="B6" s="830"/>
      <c r="C6" s="830"/>
      <c r="D6" s="830"/>
      <c r="E6" s="518"/>
      <c r="F6" s="832"/>
      <c r="G6" s="832"/>
      <c r="H6" s="517"/>
    </row>
    <row r="7" spans="1:8" s="42" customFormat="1" ht="37.5" customHeight="1" thickBot="1">
      <c r="A7" s="831"/>
      <c r="B7" s="831"/>
      <c r="C7" s="831"/>
      <c r="D7" s="831"/>
      <c r="E7" s="519" t="s">
        <v>1102</v>
      </c>
      <c r="F7" s="833" t="s">
        <v>1103</v>
      </c>
      <c r="G7" s="834"/>
    </row>
    <row r="8" spans="1:8" s="330" customFormat="1" ht="16.5">
      <c r="A8" s="520" t="s">
        <v>12</v>
      </c>
      <c r="B8" s="521"/>
      <c r="C8" s="493"/>
      <c r="D8" s="493"/>
      <c r="E8" s="786" t="s">
        <v>421</v>
      </c>
      <c r="F8" s="788" t="s">
        <v>106</v>
      </c>
      <c r="G8" s="810" t="s">
        <v>693</v>
      </c>
    </row>
    <row r="9" spans="1:8" s="494" customFormat="1" ht="12.75" customHeight="1">
      <c r="A9" s="257" t="s">
        <v>166</v>
      </c>
      <c r="B9" s="522" t="s">
        <v>902</v>
      </c>
      <c r="C9" s="522" t="s">
        <v>0</v>
      </c>
      <c r="D9" s="223"/>
      <c r="E9" s="809"/>
      <c r="F9" s="789"/>
      <c r="G9" s="811"/>
    </row>
    <row r="10" spans="1:8" s="28" customFormat="1" ht="15.75">
      <c r="A10" s="258" t="s">
        <v>943</v>
      </c>
      <c r="B10" s="192" t="s">
        <v>920</v>
      </c>
      <c r="C10" s="192" t="s">
        <v>944</v>
      </c>
      <c r="D10" s="192"/>
      <c r="E10" s="452">
        <v>1309</v>
      </c>
      <c r="F10" s="452">
        <v>888</v>
      </c>
      <c r="G10" s="453">
        <v>791</v>
      </c>
    </row>
    <row r="11" spans="1:8" s="8" customFormat="1" ht="16.5">
      <c r="A11" s="520" t="s">
        <v>14</v>
      </c>
      <c r="B11" s="521"/>
      <c r="C11" s="493"/>
      <c r="D11" s="493"/>
      <c r="E11" s="523"/>
      <c r="F11" s="499"/>
      <c r="G11" s="524"/>
    </row>
    <row r="12" spans="1:8" s="8" customFormat="1" ht="12.75">
      <c r="A12" s="257" t="s">
        <v>13</v>
      </c>
      <c r="B12" s="522" t="s">
        <v>902</v>
      </c>
      <c r="C12" s="223" t="s">
        <v>14</v>
      </c>
      <c r="D12" s="223"/>
      <c r="E12" s="331"/>
      <c r="F12" s="225"/>
      <c r="G12" s="525"/>
    </row>
    <row r="13" spans="1:8" s="28" customFormat="1" ht="15.75">
      <c r="A13" s="196" t="s">
        <v>7</v>
      </c>
      <c r="B13" s="193" t="s">
        <v>908</v>
      </c>
      <c r="C13" s="193" t="s">
        <v>519</v>
      </c>
      <c r="D13" s="169"/>
      <c r="E13" s="452">
        <v>348.14</v>
      </c>
      <c r="F13" s="812">
        <v>303.85000000000002</v>
      </c>
      <c r="G13" s="813"/>
    </row>
    <row r="14" spans="1:8" s="28" customFormat="1" ht="15.75">
      <c r="A14" s="199" t="s">
        <v>918</v>
      </c>
      <c r="B14" s="169" t="s">
        <v>908</v>
      </c>
      <c r="C14" s="169" t="s">
        <v>919</v>
      </c>
      <c r="D14" s="169"/>
      <c r="E14" s="451">
        <v>426.66750000000002</v>
      </c>
      <c r="F14" s="814">
        <v>357.21</v>
      </c>
      <c r="G14" s="815"/>
    </row>
    <row r="15" spans="1:8" s="28" customFormat="1" ht="15.75">
      <c r="A15" s="201" t="s">
        <v>694</v>
      </c>
      <c r="B15" s="169" t="s">
        <v>908</v>
      </c>
      <c r="C15" s="169" t="s">
        <v>925</v>
      </c>
      <c r="D15" s="194"/>
      <c r="E15" s="455">
        <v>505.73</v>
      </c>
      <c r="F15" s="816">
        <v>420.24</v>
      </c>
      <c r="G15" s="817"/>
    </row>
    <row r="16" spans="1:8" s="8" customFormat="1" ht="16.5">
      <c r="A16" s="520" t="s">
        <v>15</v>
      </c>
      <c r="B16" s="521"/>
      <c r="C16" s="493"/>
      <c r="D16" s="493"/>
      <c r="E16" s="523"/>
      <c r="F16" s="499"/>
      <c r="G16" s="524"/>
    </row>
    <row r="17" spans="1:8" s="8" customFormat="1" ht="12.75">
      <c r="A17" s="257" t="s">
        <v>13</v>
      </c>
      <c r="B17" s="522" t="s">
        <v>902</v>
      </c>
      <c r="C17" s="223" t="s">
        <v>15</v>
      </c>
      <c r="D17" s="223"/>
      <c r="E17" s="331"/>
      <c r="F17" s="225"/>
      <c r="G17" s="525"/>
    </row>
    <row r="18" spans="1:8" s="28" customFormat="1" ht="15.75">
      <c r="A18" s="196" t="s">
        <v>16</v>
      </c>
      <c r="B18" s="193" t="s">
        <v>932</v>
      </c>
      <c r="C18" s="193" t="s">
        <v>348</v>
      </c>
      <c r="D18" s="169"/>
      <c r="E18" s="452">
        <v>489.3</v>
      </c>
      <c r="F18" s="812">
        <v>384.3</v>
      </c>
      <c r="G18" s="813"/>
    </row>
    <row r="19" spans="1:8" s="28" customFormat="1" ht="15.75">
      <c r="A19" s="201" t="s">
        <v>18</v>
      </c>
      <c r="B19" s="194" t="s">
        <v>933</v>
      </c>
      <c r="C19" s="194" t="s">
        <v>934</v>
      </c>
      <c r="D19" s="194"/>
      <c r="E19" s="455">
        <v>736.45</v>
      </c>
      <c r="F19" s="816">
        <v>578.86</v>
      </c>
      <c r="G19" s="817"/>
    </row>
    <row r="20" spans="1:8" s="8" customFormat="1" ht="15.75" customHeight="1">
      <c r="A20" s="520" t="s">
        <v>111</v>
      </c>
      <c r="B20" s="521"/>
      <c r="C20" s="492"/>
      <c r="D20" s="493"/>
      <c r="E20" s="523"/>
      <c r="F20" s="502"/>
      <c r="G20" s="524"/>
    </row>
    <row r="21" spans="1:8" s="330" customFormat="1" ht="15.75">
      <c r="A21" s="257" t="s">
        <v>13</v>
      </c>
      <c r="B21" s="223"/>
      <c r="C21" s="223" t="s">
        <v>115</v>
      </c>
      <c r="D21" s="223" t="s">
        <v>116</v>
      </c>
      <c r="E21" s="331"/>
      <c r="F21" s="229"/>
      <c r="G21" s="525"/>
    </row>
    <row r="22" spans="1:8" ht="15.75">
      <c r="A22" s="199" t="s">
        <v>113</v>
      </c>
      <c r="B22" s="169"/>
      <c r="C22" s="169" t="s">
        <v>117</v>
      </c>
      <c r="D22" s="169" t="s">
        <v>434</v>
      </c>
      <c r="E22" s="452">
        <v>60</v>
      </c>
      <c r="F22" s="812" t="s">
        <v>40</v>
      </c>
      <c r="G22" s="813"/>
      <c r="H22"/>
    </row>
    <row r="23" spans="1:8" s="28" customFormat="1" ht="15.75">
      <c r="A23" s="199" t="s">
        <v>114</v>
      </c>
      <c r="B23" s="169"/>
      <c r="C23" s="169" t="s">
        <v>118</v>
      </c>
      <c r="D23" s="169" t="s">
        <v>117</v>
      </c>
      <c r="E23" s="451">
        <v>50</v>
      </c>
      <c r="F23" s="814">
        <v>30</v>
      </c>
      <c r="G23" s="815"/>
    </row>
    <row r="24" spans="1:8" s="28" customFormat="1" ht="16.5" thickBot="1">
      <c r="A24" s="259" t="s">
        <v>120</v>
      </c>
      <c r="B24" s="195"/>
      <c r="C24" s="195" t="s">
        <v>117</v>
      </c>
      <c r="D24" s="195" t="s">
        <v>434</v>
      </c>
      <c r="E24" s="454" t="s">
        <v>167</v>
      </c>
      <c r="F24" s="835">
        <v>20</v>
      </c>
      <c r="G24" s="836"/>
    </row>
    <row r="25" spans="1:8" s="28" customFormat="1" ht="12.75">
      <c r="A25" s="261"/>
      <c r="B25" s="90"/>
      <c r="C25" s="90"/>
      <c r="D25" s="90"/>
      <c r="E25" s="526"/>
      <c r="F25" s="463"/>
      <c r="G25" s="463"/>
      <c r="H25" s="463"/>
    </row>
    <row r="26" spans="1:8" s="8" customFormat="1" ht="16.5" customHeight="1">
      <c r="A26" s="520" t="s">
        <v>945</v>
      </c>
      <c r="B26" s="492"/>
      <c r="C26" s="527"/>
      <c r="D26" s="527"/>
      <c r="E26" s="528"/>
      <c r="F26" s="492"/>
      <c r="G26" s="529"/>
      <c r="H26" s="530"/>
    </row>
    <row r="27" spans="1:8" s="8" customFormat="1" ht="12.75" customHeight="1">
      <c r="A27" s="531" t="s">
        <v>946</v>
      </c>
      <c r="B27" s="532"/>
      <c r="C27" s="527"/>
      <c r="D27" s="820" t="s">
        <v>425</v>
      </c>
      <c r="E27" s="821"/>
      <c r="F27" s="492"/>
      <c r="G27" s="529"/>
      <c r="H27" s="530"/>
    </row>
    <row r="28" spans="1:8" s="28" customFormat="1" ht="12.75">
      <c r="A28" s="162" t="s">
        <v>13</v>
      </c>
      <c r="B28" s="163"/>
      <c r="C28" s="163" t="s">
        <v>35</v>
      </c>
      <c r="D28" s="164" t="s">
        <v>424</v>
      </c>
      <c r="E28" s="533" t="s">
        <v>256</v>
      </c>
      <c r="F28" s="826"/>
      <c r="G28" s="827"/>
      <c r="H28" s="534"/>
    </row>
    <row r="29" spans="1:8" s="28" customFormat="1" ht="15.75">
      <c r="A29" s="196" t="s">
        <v>21</v>
      </c>
      <c r="B29" s="193"/>
      <c r="C29" s="193" t="s">
        <v>373</v>
      </c>
      <c r="D29" s="197" t="s">
        <v>426</v>
      </c>
      <c r="E29" s="535" t="s">
        <v>427</v>
      </c>
      <c r="F29" s="828">
        <v>38</v>
      </c>
      <c r="G29" s="829"/>
      <c r="H29" s="534"/>
    </row>
    <row r="30" spans="1:8" s="28" customFormat="1" ht="15.75">
      <c r="A30" s="199" t="s">
        <v>305</v>
      </c>
      <c r="B30" s="169"/>
      <c r="C30" s="169" t="s">
        <v>321</v>
      </c>
      <c r="D30" s="200" t="s">
        <v>426</v>
      </c>
      <c r="E30" s="536" t="s">
        <v>427</v>
      </c>
      <c r="F30" s="822">
        <v>50</v>
      </c>
      <c r="G30" s="823"/>
      <c r="H30" s="534"/>
    </row>
    <row r="31" spans="1:8" s="28" customFormat="1" ht="15.75">
      <c r="A31" s="199" t="s">
        <v>22</v>
      </c>
      <c r="B31" s="169"/>
      <c r="C31" s="169" t="s">
        <v>275</v>
      </c>
      <c r="D31" s="200" t="s">
        <v>426</v>
      </c>
      <c r="E31" s="536" t="s">
        <v>427</v>
      </c>
      <c r="F31" s="822">
        <v>42</v>
      </c>
      <c r="G31" s="823"/>
      <c r="H31" s="534"/>
    </row>
    <row r="32" spans="1:8" s="28" customFormat="1" ht="15.75">
      <c r="A32" s="199" t="s">
        <v>23</v>
      </c>
      <c r="B32" s="169"/>
      <c r="C32" s="169" t="s">
        <v>287</v>
      </c>
      <c r="D32" s="200" t="s">
        <v>426</v>
      </c>
      <c r="E32" s="536" t="s">
        <v>427</v>
      </c>
      <c r="F32" s="822">
        <v>48</v>
      </c>
      <c r="G32" s="823"/>
      <c r="H32" s="534"/>
    </row>
    <row r="33" spans="1:8" s="28" customFormat="1" ht="15.75">
      <c r="A33" s="199" t="s">
        <v>27</v>
      </c>
      <c r="B33" s="169"/>
      <c r="C33" s="169" t="s">
        <v>274</v>
      </c>
      <c r="D33" s="200" t="s">
        <v>426</v>
      </c>
      <c r="E33" s="536" t="s">
        <v>427</v>
      </c>
      <c r="F33" s="822">
        <v>48</v>
      </c>
      <c r="G33" s="823"/>
      <c r="H33" s="534"/>
    </row>
    <row r="34" spans="1:8" s="28" customFormat="1" ht="15.75">
      <c r="A34" s="201" t="s">
        <v>310</v>
      </c>
      <c r="B34" s="194"/>
      <c r="C34" s="202"/>
      <c r="D34" s="203"/>
      <c r="E34" s="537"/>
      <c r="F34" s="824" t="s">
        <v>320</v>
      </c>
      <c r="G34" s="825"/>
      <c r="H34" s="534"/>
    </row>
    <row r="35" spans="1:8" s="28" customFormat="1" ht="18.75">
      <c r="A35" s="520" t="s">
        <v>947</v>
      </c>
      <c r="B35" s="227"/>
      <c r="C35" s="221"/>
      <c r="D35" s="221"/>
      <c r="E35" s="538"/>
      <c r="F35" s="231"/>
      <c r="G35" s="232"/>
      <c r="H35" s="534"/>
    </row>
    <row r="36" spans="1:8" s="28" customFormat="1" ht="12.75">
      <c r="A36" s="539" t="s">
        <v>948</v>
      </c>
      <c r="B36" s="233"/>
      <c r="C36" s="233"/>
      <c r="D36" s="820" t="s">
        <v>428</v>
      </c>
      <c r="E36" s="821"/>
      <c r="F36" s="233"/>
      <c r="G36" s="234"/>
      <c r="H36" s="534"/>
    </row>
    <row r="37" spans="1:8" s="28" customFormat="1" ht="12.75">
      <c r="A37" s="162" t="s">
        <v>13</v>
      </c>
      <c r="B37" s="163"/>
      <c r="C37" s="163" t="s">
        <v>34</v>
      </c>
      <c r="D37" s="164" t="s">
        <v>424</v>
      </c>
      <c r="E37" s="533" t="s">
        <v>256</v>
      </c>
      <c r="F37" s="826"/>
      <c r="G37" s="827"/>
      <c r="H37" s="534"/>
    </row>
    <row r="38" spans="1:8" s="28" customFormat="1" ht="15.75">
      <c r="A38" s="196" t="s">
        <v>20</v>
      </c>
      <c r="B38" s="193"/>
      <c r="C38" s="193" t="s">
        <v>439</v>
      </c>
      <c r="D38" s="204" t="s">
        <v>426</v>
      </c>
      <c r="E38" s="540" t="s">
        <v>427</v>
      </c>
      <c r="F38" s="818">
        <v>32.5</v>
      </c>
      <c r="G38" s="819"/>
      <c r="H38" s="534"/>
    </row>
    <row r="39" spans="1:8" s="28" customFormat="1" ht="15.75">
      <c r="A39" s="199" t="s">
        <v>308</v>
      </c>
      <c r="B39" s="169"/>
      <c r="C39" s="169" t="s">
        <v>322</v>
      </c>
      <c r="D39" s="206" t="s">
        <v>426</v>
      </c>
      <c r="E39" s="541" t="s">
        <v>427</v>
      </c>
      <c r="F39" s="807">
        <v>30</v>
      </c>
      <c r="G39" s="808"/>
      <c r="H39" s="534"/>
    </row>
    <row r="40" spans="1:8" s="1" customFormat="1" ht="13.5" customHeight="1">
      <c r="A40" s="199" t="s">
        <v>28</v>
      </c>
      <c r="B40" s="169"/>
      <c r="C40" s="169" t="s">
        <v>440</v>
      </c>
      <c r="D40" s="206" t="s">
        <v>426</v>
      </c>
      <c r="E40" s="541" t="s">
        <v>426</v>
      </c>
      <c r="F40" s="807">
        <v>49</v>
      </c>
      <c r="G40" s="808"/>
      <c r="H40" s="514"/>
    </row>
    <row r="41" spans="1:8" ht="15.75">
      <c r="A41" s="199" t="s">
        <v>29</v>
      </c>
      <c r="B41" s="169"/>
      <c r="C41" s="169" t="s">
        <v>949</v>
      </c>
      <c r="D41" s="206" t="s">
        <v>426</v>
      </c>
      <c r="E41" s="541" t="s">
        <v>426</v>
      </c>
      <c r="F41" s="807">
        <v>49</v>
      </c>
      <c r="G41" s="808"/>
    </row>
    <row r="42" spans="1:8" ht="15.75">
      <c r="A42" s="199" t="s">
        <v>309</v>
      </c>
      <c r="B42" s="169"/>
      <c r="C42" s="169" t="s">
        <v>950</v>
      </c>
      <c r="D42" s="206" t="s">
        <v>426</v>
      </c>
      <c r="E42" s="541" t="s">
        <v>427</v>
      </c>
      <c r="F42" s="807">
        <v>40</v>
      </c>
      <c r="G42" s="808"/>
    </row>
    <row r="43" spans="1:8" s="28" customFormat="1" ht="15" customHeight="1">
      <c r="A43" s="199" t="s">
        <v>30</v>
      </c>
      <c r="B43" s="169"/>
      <c r="C43" s="169" t="s">
        <v>951</v>
      </c>
      <c r="D43" s="206" t="s">
        <v>426</v>
      </c>
      <c r="E43" s="541" t="s">
        <v>427</v>
      </c>
      <c r="F43" s="807">
        <v>51</v>
      </c>
      <c r="G43" s="808"/>
      <c r="H43" s="534"/>
    </row>
    <row r="44" spans="1:8" s="28" customFormat="1" ht="15" customHeight="1">
      <c r="A44" s="199" t="s">
        <v>31</v>
      </c>
      <c r="B44" s="169"/>
      <c r="C44" s="169" t="s">
        <v>441</v>
      </c>
      <c r="D44" s="206" t="s">
        <v>426</v>
      </c>
      <c r="E44" s="541" t="s">
        <v>426</v>
      </c>
      <c r="F44" s="807">
        <v>47</v>
      </c>
      <c r="G44" s="808"/>
      <c r="H44" s="534"/>
    </row>
    <row r="45" spans="1:8" s="28" customFormat="1" ht="15" customHeight="1">
      <c r="A45" s="199" t="s">
        <v>123</v>
      </c>
      <c r="B45" s="169"/>
      <c r="C45" s="169" t="s">
        <v>442</v>
      </c>
      <c r="D45" s="206" t="s">
        <v>427</v>
      </c>
      <c r="E45" s="541" t="s">
        <v>426</v>
      </c>
      <c r="F45" s="807">
        <v>19</v>
      </c>
      <c r="G45" s="808"/>
      <c r="H45" s="534"/>
    </row>
    <row r="46" spans="1:8" s="28" customFormat="1" ht="15.75">
      <c r="A46" s="199" t="s">
        <v>33</v>
      </c>
      <c r="B46" s="169"/>
      <c r="C46" s="169" t="s">
        <v>952</v>
      </c>
      <c r="D46" s="206" t="s">
        <v>426</v>
      </c>
      <c r="E46" s="541" t="s">
        <v>426</v>
      </c>
      <c r="F46" s="807">
        <v>55</v>
      </c>
      <c r="G46" s="808"/>
      <c r="H46" s="534"/>
    </row>
    <row r="47" spans="1:8" s="28" customFormat="1" ht="15.75">
      <c r="A47" s="199" t="s">
        <v>25</v>
      </c>
      <c r="B47" s="169"/>
      <c r="C47" s="169" t="s">
        <v>26</v>
      </c>
      <c r="D47" s="206" t="s">
        <v>426</v>
      </c>
      <c r="E47" s="541" t="s">
        <v>427</v>
      </c>
      <c r="F47" s="807">
        <v>98</v>
      </c>
      <c r="G47" s="837"/>
      <c r="H47" s="534"/>
    </row>
    <row r="48" spans="1:8" s="28" customFormat="1" ht="15.75">
      <c r="A48" s="196" t="s">
        <v>953</v>
      </c>
      <c r="B48" s="193"/>
      <c r="C48" s="193"/>
      <c r="D48" s="542"/>
      <c r="E48" s="540"/>
      <c r="F48" s="818">
        <v>5</v>
      </c>
      <c r="G48" s="819"/>
      <c r="H48" s="534"/>
    </row>
    <row r="49" spans="1:9" ht="16.5" customHeight="1">
      <c r="A49" s="201" t="s">
        <v>485</v>
      </c>
      <c r="B49" s="194"/>
      <c r="C49" s="194"/>
      <c r="D49" s="543"/>
      <c r="E49"/>
      <c r="F49" s="807">
        <v>6</v>
      </c>
      <c r="G49" s="808"/>
      <c r="H49" s="534"/>
      <c r="I49" s="28"/>
    </row>
    <row r="50" spans="1:9" s="549" customFormat="1" ht="19.5">
      <c r="A50" s="544" t="s">
        <v>954</v>
      </c>
      <c r="B50" s="545"/>
      <c r="C50" s="545"/>
      <c r="D50" s="545"/>
      <c r="E50" s="546"/>
      <c r="F50" s="545"/>
      <c r="G50" s="547"/>
      <c r="H50" s="548"/>
    </row>
    <row r="51" spans="1:9" s="549" customFormat="1" ht="12.75">
      <c r="A51" s="550" t="s">
        <v>101</v>
      </c>
      <c r="B51" s="551"/>
      <c r="C51" s="551"/>
      <c r="D51" s="551"/>
      <c r="E51" s="552"/>
      <c r="F51" s="551"/>
      <c r="G51" s="553"/>
      <c r="H51" s="548"/>
    </row>
    <row r="52" spans="1:9" s="28" customFormat="1" ht="15" customHeight="1">
      <c r="A52" s="162" t="s">
        <v>955</v>
      </c>
      <c r="B52" s="163"/>
      <c r="C52" s="163" t="s">
        <v>157</v>
      </c>
      <c r="D52" s="449" t="s">
        <v>956</v>
      </c>
      <c r="E52" s="165" t="s">
        <v>443</v>
      </c>
      <c r="F52" s="844"/>
      <c r="G52" s="827"/>
      <c r="H52" s="534"/>
    </row>
    <row r="53" spans="1:9" s="28" customFormat="1" ht="15" customHeight="1">
      <c r="A53" s="196" t="s">
        <v>288</v>
      </c>
      <c r="B53" s="193"/>
      <c r="C53" s="193" t="s">
        <v>289</v>
      </c>
      <c r="D53" s="207">
        <v>19</v>
      </c>
      <c r="E53" s="554" t="s">
        <v>167</v>
      </c>
      <c r="F53" s="845"/>
      <c r="G53" s="846"/>
      <c r="H53" s="530"/>
    </row>
    <row r="54" spans="1:9" s="28" customFormat="1" ht="15.75">
      <c r="A54" s="199" t="s">
        <v>290</v>
      </c>
      <c r="B54" s="169"/>
      <c r="C54" s="169" t="s">
        <v>957</v>
      </c>
      <c r="D54" s="208">
        <v>28</v>
      </c>
      <c r="E54" s="555" t="s">
        <v>167</v>
      </c>
      <c r="F54" s="838"/>
      <c r="G54" s="839"/>
      <c r="H54" s="530"/>
    </row>
    <row r="55" spans="1:9" s="28" customFormat="1" ht="15.75">
      <c r="A55" s="199" t="s">
        <v>291</v>
      </c>
      <c r="B55" s="169"/>
      <c r="C55" s="169" t="s">
        <v>292</v>
      </c>
      <c r="D55" s="208">
        <v>20</v>
      </c>
      <c r="E55" s="555" t="s">
        <v>167</v>
      </c>
      <c r="F55" s="838"/>
      <c r="G55" s="839"/>
      <c r="H55" s="530"/>
    </row>
    <row r="56" spans="1:9" s="28" customFormat="1" ht="15.75">
      <c r="A56" s="199" t="s">
        <v>293</v>
      </c>
      <c r="B56" s="169"/>
      <c r="C56" s="169" t="s">
        <v>294</v>
      </c>
      <c r="D56" s="208">
        <v>26</v>
      </c>
      <c r="E56" s="555" t="s">
        <v>167</v>
      </c>
      <c r="F56" s="838"/>
      <c r="G56" s="839"/>
      <c r="H56" s="530"/>
    </row>
    <row r="57" spans="1:9" ht="15.75">
      <c r="A57" s="201" t="s">
        <v>295</v>
      </c>
      <c r="B57" s="194"/>
      <c r="C57" s="194" t="s">
        <v>374</v>
      </c>
      <c r="D57" s="209">
        <v>40</v>
      </c>
      <c r="E57" s="556" t="s">
        <v>167</v>
      </c>
      <c r="F57" s="840"/>
      <c r="G57" s="841"/>
      <c r="H57" s="530"/>
    </row>
    <row r="58" spans="1:9" s="28" customFormat="1" ht="15" customHeight="1">
      <c r="A58" s="162" t="s">
        <v>958</v>
      </c>
      <c r="B58" s="163"/>
      <c r="C58" s="163" t="s">
        <v>157</v>
      </c>
      <c r="D58" s="449" t="s">
        <v>956</v>
      </c>
      <c r="E58" s="165" t="s">
        <v>443</v>
      </c>
      <c r="F58" s="844"/>
      <c r="G58" s="827"/>
      <c r="H58" s="534"/>
    </row>
    <row r="59" spans="1:9" ht="15.75">
      <c r="A59" s="199" t="s">
        <v>133</v>
      </c>
      <c r="B59" s="169"/>
      <c r="C59" s="169" t="s">
        <v>444</v>
      </c>
      <c r="D59" s="207">
        <v>15</v>
      </c>
      <c r="E59" s="198">
        <v>20</v>
      </c>
      <c r="F59" s="847"/>
      <c r="G59" s="848"/>
      <c r="H59" s="530"/>
    </row>
    <row r="60" spans="1:9" ht="15.75">
      <c r="A60" s="199" t="s">
        <v>352</v>
      </c>
      <c r="B60" s="169"/>
      <c r="C60" s="169" t="s">
        <v>445</v>
      </c>
      <c r="D60" s="208">
        <v>35</v>
      </c>
      <c r="E60" s="555" t="s">
        <v>167</v>
      </c>
      <c r="F60" s="838"/>
      <c r="G60" s="839"/>
      <c r="H60" s="530"/>
    </row>
    <row r="61" spans="1:9" ht="15.75">
      <c r="A61" s="199" t="s">
        <v>353</v>
      </c>
      <c r="B61" s="169"/>
      <c r="C61" s="169" t="s">
        <v>446</v>
      </c>
      <c r="D61" s="208">
        <v>40</v>
      </c>
      <c r="E61" s="555" t="s">
        <v>167</v>
      </c>
      <c r="F61" s="838"/>
      <c r="G61" s="839"/>
      <c r="H61" s="530"/>
    </row>
    <row r="62" spans="1:9" ht="15.75">
      <c r="A62" s="199" t="s">
        <v>354</v>
      </c>
      <c r="B62" s="169"/>
      <c r="C62" s="169" t="s">
        <v>447</v>
      </c>
      <c r="D62" s="208">
        <v>39</v>
      </c>
      <c r="E62" s="555" t="s">
        <v>167</v>
      </c>
      <c r="F62" s="838"/>
      <c r="G62" s="839"/>
      <c r="H62" s="530"/>
    </row>
    <row r="63" spans="1:9" ht="15.75">
      <c r="A63" s="199" t="s">
        <v>355</v>
      </c>
      <c r="B63" s="169"/>
      <c r="C63" s="169" t="s">
        <v>448</v>
      </c>
      <c r="D63" s="208">
        <v>50</v>
      </c>
      <c r="E63" s="555" t="s">
        <v>167</v>
      </c>
      <c r="F63" s="838"/>
      <c r="G63" s="839"/>
      <c r="H63" s="530"/>
    </row>
    <row r="64" spans="1:9" ht="15" customHeight="1">
      <c r="A64" s="199" t="s">
        <v>356</v>
      </c>
      <c r="B64" s="169"/>
      <c r="C64" s="169" t="s">
        <v>449</v>
      </c>
      <c r="D64" s="208">
        <v>120</v>
      </c>
      <c r="E64" s="555" t="s">
        <v>167</v>
      </c>
      <c r="F64" s="838"/>
      <c r="G64" s="839"/>
      <c r="H64" s="530"/>
    </row>
    <row r="65" spans="1:9" ht="15" customHeight="1">
      <c r="A65" s="199" t="s">
        <v>357</v>
      </c>
      <c r="B65" s="169"/>
      <c r="C65" s="169" t="s">
        <v>544</v>
      </c>
      <c r="D65" s="209">
        <v>80</v>
      </c>
      <c r="E65" s="556" t="s">
        <v>167</v>
      </c>
      <c r="F65" s="840"/>
      <c r="G65" s="841"/>
      <c r="H65" s="530"/>
    </row>
    <row r="66" spans="1:9" ht="15" customHeight="1">
      <c r="A66" s="210" t="s">
        <v>91</v>
      </c>
      <c r="B66" s="211"/>
      <c r="C66" s="211" t="s">
        <v>959</v>
      </c>
      <c r="D66" s="445" t="s">
        <v>484</v>
      </c>
      <c r="E66" s="557">
        <v>5</v>
      </c>
      <c r="F66" s="842"/>
      <c r="G66" s="843"/>
      <c r="H66" s="530"/>
    </row>
    <row r="67" spans="1:9" s="8" customFormat="1" ht="19.5">
      <c r="A67" s="491" t="s">
        <v>296</v>
      </c>
      <c r="B67" s="492"/>
      <c r="C67" s="492"/>
      <c r="D67" s="492"/>
      <c r="E67" s="558"/>
      <c r="F67" s="492"/>
      <c r="G67" s="492"/>
      <c r="H67" s="559"/>
    </row>
    <row r="68" spans="1:9" s="8" customFormat="1" ht="15" customHeight="1">
      <c r="A68" s="262" t="s">
        <v>13</v>
      </c>
      <c r="B68" s="260"/>
      <c r="C68" s="260" t="s">
        <v>157</v>
      </c>
      <c r="D68" s="450" t="s">
        <v>207</v>
      </c>
      <c r="E68" s="560" t="s">
        <v>13</v>
      </c>
      <c r="F68" s="260"/>
      <c r="G68" s="260"/>
      <c r="H68" s="561"/>
    </row>
    <row r="69" spans="1:9" s="28" customFormat="1" ht="15.75">
      <c r="A69" s="199" t="s">
        <v>55</v>
      </c>
      <c r="B69" s="169"/>
      <c r="C69" s="169" t="s">
        <v>56</v>
      </c>
      <c r="D69" s="212">
        <v>12</v>
      </c>
      <c r="E69" s="562" t="s">
        <v>67</v>
      </c>
      <c r="F69" s="169" t="s">
        <v>68</v>
      </c>
      <c r="G69"/>
      <c r="H69" s="205">
        <v>15</v>
      </c>
    </row>
    <row r="70" spans="1:9" s="28" customFormat="1" ht="15.75">
      <c r="A70" s="199" t="s">
        <v>57</v>
      </c>
      <c r="B70" s="169"/>
      <c r="C70" s="169" t="s">
        <v>58</v>
      </c>
      <c r="D70" s="212">
        <v>10</v>
      </c>
      <c r="E70" s="562" t="s">
        <v>69</v>
      </c>
      <c r="F70" s="169" t="s">
        <v>70</v>
      </c>
      <c r="G70"/>
      <c r="H70" s="212">
        <v>10</v>
      </c>
    </row>
    <row r="71" spans="1:9" s="28" customFormat="1" ht="15.75">
      <c r="A71" s="199" t="s">
        <v>59</v>
      </c>
      <c r="B71" s="169"/>
      <c r="C71" s="169" t="s">
        <v>60</v>
      </c>
      <c r="D71" s="212">
        <v>7</v>
      </c>
      <c r="E71" s="562" t="s">
        <v>71</v>
      </c>
      <c r="F71" s="169" t="s">
        <v>453</v>
      </c>
      <c r="G71"/>
      <c r="H71" s="212">
        <v>15</v>
      </c>
    </row>
    <row r="72" spans="1:9" s="28" customFormat="1" ht="15.75">
      <c r="A72" s="199" t="s">
        <v>61</v>
      </c>
      <c r="B72" s="169"/>
      <c r="C72" s="169" t="s">
        <v>62</v>
      </c>
      <c r="D72" s="212">
        <v>7</v>
      </c>
      <c r="E72" s="562" t="s">
        <v>73</v>
      </c>
      <c r="F72" s="169" t="s">
        <v>299</v>
      </c>
      <c r="G72"/>
      <c r="H72" s="212">
        <v>15</v>
      </c>
    </row>
    <row r="73" spans="1:9" ht="15.75">
      <c r="A73" s="199" t="s">
        <v>541</v>
      </c>
      <c r="B73" s="169"/>
      <c r="C73" s="169" t="s">
        <v>297</v>
      </c>
      <c r="D73" s="212">
        <v>10</v>
      </c>
      <c r="E73" s="562" t="s">
        <v>137</v>
      </c>
      <c r="F73" s="169" t="s">
        <v>960</v>
      </c>
      <c r="G73"/>
      <c r="H73" s="212">
        <v>7</v>
      </c>
    </row>
    <row r="74" spans="1:9" ht="15.75">
      <c r="A74" s="199" t="s">
        <v>135</v>
      </c>
      <c r="B74" s="169"/>
      <c r="C74" s="169" t="s">
        <v>450</v>
      </c>
      <c r="D74" s="212">
        <v>27</v>
      </c>
      <c r="E74" s="562" t="s">
        <v>75</v>
      </c>
      <c r="F74" s="169" t="s">
        <v>961</v>
      </c>
      <c r="G74"/>
      <c r="H74" s="212">
        <v>5</v>
      </c>
    </row>
    <row r="75" spans="1:9" ht="15.75">
      <c r="A75" s="199" t="s">
        <v>300</v>
      </c>
      <c r="B75" s="169"/>
      <c r="C75" s="169" t="s">
        <v>451</v>
      </c>
      <c r="D75" s="563" t="s">
        <v>962</v>
      </c>
      <c r="E75" s="562" t="s">
        <v>140</v>
      </c>
      <c r="F75" s="169" t="s">
        <v>963</v>
      </c>
      <c r="G75"/>
      <c r="H75" s="212">
        <v>50</v>
      </c>
    </row>
    <row r="76" spans="1:9" ht="15.75">
      <c r="A76" s="199" t="s">
        <v>65</v>
      </c>
      <c r="B76" s="169"/>
      <c r="C76" s="169" t="s">
        <v>298</v>
      </c>
      <c r="D76" s="212">
        <v>20</v>
      </c>
      <c r="E76" s="562" t="s">
        <v>452</v>
      </c>
      <c r="F76" s="169" t="s">
        <v>454</v>
      </c>
      <c r="G76"/>
      <c r="H76" s="212">
        <v>20</v>
      </c>
    </row>
    <row r="77" spans="1:9" ht="15.75">
      <c r="A77" s="199"/>
      <c r="B77" s="169"/>
      <c r="C77" s="169"/>
      <c r="D77" s="213"/>
      <c r="E77" s="564" t="s">
        <v>100</v>
      </c>
      <c r="F77" s="194" t="s">
        <v>401</v>
      </c>
      <c r="G77" s="202"/>
      <c r="H77" s="213">
        <v>20</v>
      </c>
    </row>
    <row r="78" spans="1:9" s="42" customFormat="1" ht="19.5">
      <c r="A78" s="565" t="s">
        <v>659</v>
      </c>
      <c r="B78" s="566"/>
      <c r="C78" s="566"/>
      <c r="D78" s="567"/>
      <c r="E78" s="567"/>
      <c r="F78" s="567"/>
      <c r="G78" s="567"/>
      <c r="H78" s="568"/>
      <c r="I78" s="569"/>
    </row>
    <row r="79" spans="1:9" s="42" customFormat="1" ht="15.75">
      <c r="A79" s="262" t="s">
        <v>13</v>
      </c>
      <c r="B79" s="260"/>
      <c r="C79" s="260" t="s">
        <v>157</v>
      </c>
      <c r="D79" s="165" t="s">
        <v>964</v>
      </c>
      <c r="E79" s="165"/>
      <c r="F79" s="165"/>
      <c r="G79" s="165"/>
      <c r="H79" s="450"/>
    </row>
    <row r="80" spans="1:9" ht="15.75">
      <c r="A80" s="199" t="s">
        <v>965</v>
      </c>
      <c r="B80" s="169"/>
      <c r="C80" s="169" t="s">
        <v>539</v>
      </c>
      <c r="D80" s="244">
        <v>110</v>
      </c>
      <c r="E80" s="244"/>
      <c r="F80" s="90"/>
      <c r="G80" s="7"/>
      <c r="H80" s="570"/>
    </row>
    <row r="81" spans="1:8" ht="15" customHeight="1">
      <c r="A81" s="199" t="s">
        <v>966</v>
      </c>
      <c r="B81" s="169"/>
      <c r="C81" s="169" t="s">
        <v>540</v>
      </c>
      <c r="D81" s="214">
        <v>110</v>
      </c>
      <c r="E81" s="214"/>
      <c r="F81" s="10"/>
      <c r="G81" s="151"/>
      <c r="H81" s="571"/>
    </row>
    <row r="82" spans="1:8" ht="15.75">
      <c r="A82" s="201" t="s">
        <v>967</v>
      </c>
      <c r="B82" s="194"/>
      <c r="C82" s="194" t="s">
        <v>406</v>
      </c>
      <c r="D82" s="215">
        <v>84</v>
      </c>
      <c r="E82" s="215"/>
      <c r="F82" s="90"/>
      <c r="G82" s="151"/>
      <c r="H82" s="571"/>
    </row>
    <row r="83" spans="1:8" ht="15.75">
      <c r="A83" s="210" t="s">
        <v>405</v>
      </c>
      <c r="B83" s="211"/>
      <c r="C83" s="328" t="s">
        <v>455</v>
      </c>
      <c r="D83" s="447">
        <v>780</v>
      </c>
      <c r="E83" s="447"/>
      <c r="F83" s="447"/>
      <c r="G83" s="447"/>
      <c r="H83" s="448"/>
    </row>
    <row r="86" spans="1:8">
      <c r="D86" s="572"/>
    </row>
  </sheetData>
  <mergeCells count="53">
    <mergeCell ref="F60:G60"/>
    <mergeCell ref="F61:G61"/>
    <mergeCell ref="F62:G62"/>
    <mergeCell ref="F63:G63"/>
    <mergeCell ref="F64:G64"/>
    <mergeCell ref="F47:G47"/>
    <mergeCell ref="F48:G48"/>
    <mergeCell ref="F49:G49"/>
    <mergeCell ref="F52:G52"/>
    <mergeCell ref="F53:G53"/>
    <mergeCell ref="F42:G42"/>
    <mergeCell ref="F43:G43"/>
    <mergeCell ref="F44:G44"/>
    <mergeCell ref="F45:G45"/>
    <mergeCell ref="F46:G46"/>
    <mergeCell ref="F37:G37"/>
    <mergeCell ref="F38:G38"/>
    <mergeCell ref="F39:G39"/>
    <mergeCell ref="F40:G40"/>
    <mergeCell ref="F41:G41"/>
    <mergeCell ref="E8:E9"/>
    <mergeCell ref="F8:F9"/>
    <mergeCell ref="G8:G9"/>
    <mergeCell ref="F13:G13"/>
    <mergeCell ref="F14:G14"/>
    <mergeCell ref="D27:E27"/>
    <mergeCell ref="F28:G28"/>
    <mergeCell ref="F29:G29"/>
    <mergeCell ref="F65:G65"/>
    <mergeCell ref="F66:G66"/>
    <mergeCell ref="F54:G54"/>
    <mergeCell ref="F55:G55"/>
    <mergeCell ref="F56:G56"/>
    <mergeCell ref="F57:G57"/>
    <mergeCell ref="F58:G58"/>
    <mergeCell ref="F59:G59"/>
    <mergeCell ref="F31:G31"/>
    <mergeCell ref="F32:G32"/>
    <mergeCell ref="F33:G33"/>
    <mergeCell ref="F34:G34"/>
    <mergeCell ref="D36:E36"/>
    <mergeCell ref="F30:G30"/>
    <mergeCell ref="F15:G15"/>
    <mergeCell ref="F18:G18"/>
    <mergeCell ref="F19:G19"/>
    <mergeCell ref="F22:G22"/>
    <mergeCell ref="F23:G23"/>
    <mergeCell ref="F24:G24"/>
    <mergeCell ref="A3:G3"/>
    <mergeCell ref="A1:G2"/>
    <mergeCell ref="A6:D7"/>
    <mergeCell ref="F6:G6"/>
    <mergeCell ref="F7:G7"/>
  </mergeCells>
  <conditionalFormatting sqref="C15">
    <cfRule type="expression" dxfId="10" priority="1">
      <formula>ROW()=EVEN(ROW())</formula>
    </cfRule>
  </conditionalFormatting>
  <printOptions horizontalCentered="1"/>
  <pageMargins left="0.7" right="0.65" top="0.75" bottom="0.75" header="0" footer="0.3"/>
  <pageSetup scale="50" orientation="portrait" r:id="rId1"/>
  <rowBreaks count="1" manualBreakCount="1">
    <brk id="10" max="16383" man="1"/>
  </rowBreaks>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pageSetUpPr fitToPage="1"/>
  </sheetPr>
  <dimension ref="A1:X75"/>
  <sheetViews>
    <sheetView showGridLines="0" zoomScale="80" zoomScaleNormal="80" workbookViewId="0">
      <selection activeCell="B1" sqref="A1:L73"/>
    </sheetView>
  </sheetViews>
  <sheetFormatPr defaultColWidth="9.140625" defaultRowHeight="15"/>
  <cols>
    <col min="1" max="1" width="13.5703125" customWidth="1"/>
    <col min="2" max="2" width="20.42578125" customWidth="1"/>
    <col min="3" max="3" width="28.42578125" customWidth="1"/>
    <col min="4" max="4" width="25.5703125" customWidth="1"/>
    <col min="5" max="6" width="23.5703125" hidden="1" customWidth="1"/>
    <col min="7" max="7" width="19.42578125" style="1" hidden="1" customWidth="1"/>
    <col min="8" max="9" width="18.5703125" style="1" hidden="1" customWidth="1"/>
    <col min="10" max="10" width="23.5703125" customWidth="1"/>
    <col min="11" max="11" width="19.42578125" style="1" customWidth="1"/>
    <col min="12" max="12" width="18.5703125" style="1" customWidth="1"/>
  </cols>
  <sheetData>
    <row r="1" spans="1:24" ht="30">
      <c r="B1" s="851" t="s">
        <v>968</v>
      </c>
      <c r="C1" s="851"/>
      <c r="D1" s="851"/>
      <c r="E1" s="851"/>
      <c r="F1" s="851"/>
      <c r="G1" s="851"/>
      <c r="H1" s="851"/>
      <c r="I1" s="851"/>
      <c r="J1" s="851"/>
      <c r="K1" s="851"/>
      <c r="L1" s="851"/>
    </row>
    <row r="2" spans="1:24" ht="17.25" customHeight="1">
      <c r="A2" s="852" t="s">
        <v>898</v>
      </c>
      <c r="B2" s="852"/>
      <c r="C2" s="852"/>
      <c r="D2" s="852"/>
      <c r="E2" s="852"/>
      <c r="F2" s="852"/>
      <c r="G2" s="852"/>
      <c r="H2" s="852"/>
      <c r="I2" s="852"/>
      <c r="J2" s="852"/>
      <c r="K2" s="852"/>
      <c r="L2" s="852"/>
    </row>
    <row r="3" spans="1:24" s="42" customFormat="1" ht="15.75" customHeight="1">
      <c r="A3" s="853" t="s">
        <v>969</v>
      </c>
      <c r="B3" s="853"/>
      <c r="C3" s="853"/>
      <c r="D3" s="853"/>
      <c r="E3" s="853"/>
      <c r="F3" s="853"/>
      <c r="G3" s="853"/>
      <c r="H3" s="853"/>
      <c r="I3" s="853"/>
      <c r="J3" s="853"/>
      <c r="K3" s="853"/>
      <c r="L3" s="853"/>
    </row>
    <row r="4" spans="1:24" s="42" customFormat="1" ht="18" customHeight="1">
      <c r="A4" s="853"/>
      <c r="B4" s="853"/>
      <c r="C4" s="853"/>
      <c r="D4" s="853"/>
      <c r="E4" s="853"/>
      <c r="F4" s="853"/>
      <c r="G4" s="853"/>
      <c r="H4" s="853"/>
      <c r="I4" s="853"/>
      <c r="J4" s="853"/>
      <c r="K4" s="853"/>
      <c r="L4" s="853"/>
      <c r="S4" s="854"/>
      <c r="T4" s="854"/>
      <c r="U4" s="854"/>
      <c r="V4" s="854"/>
      <c r="W4" s="854"/>
      <c r="X4" s="854"/>
    </row>
    <row r="5" spans="1:24" s="42" customFormat="1" ht="14.25" customHeight="1">
      <c r="A5" s="853"/>
      <c r="B5" s="853"/>
      <c r="C5" s="853"/>
      <c r="D5" s="853"/>
      <c r="E5" s="853"/>
      <c r="F5" s="853"/>
      <c r="G5" s="853"/>
      <c r="H5" s="853"/>
      <c r="I5" s="853"/>
      <c r="J5" s="853"/>
      <c r="K5" s="853"/>
      <c r="L5" s="853"/>
      <c r="S5" s="854"/>
      <c r="T5" s="854"/>
      <c r="U5" s="854"/>
      <c r="V5" s="854"/>
      <c r="W5" s="854"/>
      <c r="X5" s="854"/>
    </row>
    <row r="6" spans="1:24" s="42" customFormat="1" ht="10.5" customHeight="1" thickBot="1">
      <c r="A6" s="218"/>
      <c r="B6" s="218"/>
      <c r="C6" s="574"/>
      <c r="D6" s="574"/>
      <c r="E6" s="574"/>
      <c r="F6" s="574"/>
      <c r="G6" s="574"/>
      <c r="H6" s="574"/>
      <c r="I6" s="574"/>
      <c r="J6" s="855"/>
      <c r="K6" s="855"/>
      <c r="L6" s="855"/>
      <c r="S6" s="854"/>
      <c r="T6" s="854"/>
      <c r="U6" s="854"/>
      <c r="V6" s="854"/>
      <c r="W6" s="854"/>
      <c r="X6" s="854"/>
    </row>
    <row r="7" spans="1:24" ht="34.5" customHeight="1" thickBot="1">
      <c r="A7" s="218"/>
      <c r="B7" s="218"/>
      <c r="C7" s="282"/>
      <c r="D7" s="282"/>
      <c r="E7" s="575" t="s">
        <v>970</v>
      </c>
      <c r="F7" s="576"/>
      <c r="G7" s="856" t="s">
        <v>971</v>
      </c>
      <c r="H7" s="857"/>
      <c r="I7" s="577"/>
      <c r="J7" s="578" t="s">
        <v>970</v>
      </c>
      <c r="K7" s="858" t="s">
        <v>971</v>
      </c>
      <c r="L7" s="859"/>
    </row>
    <row r="8" spans="1:24" s="1" customFormat="1" ht="19.5">
      <c r="A8" s="579" t="s">
        <v>12</v>
      </c>
      <c r="B8" s="580"/>
      <c r="C8" s="581"/>
      <c r="D8" s="581"/>
      <c r="E8" s="582" t="s">
        <v>500</v>
      </c>
      <c r="F8" s="849" t="s">
        <v>972</v>
      </c>
      <c r="G8" s="860" t="s">
        <v>106</v>
      </c>
      <c r="H8" s="862" t="s">
        <v>693</v>
      </c>
      <c r="I8" s="864" t="s">
        <v>973</v>
      </c>
      <c r="J8" s="582" t="s">
        <v>500</v>
      </c>
      <c r="K8" s="866" t="s">
        <v>106</v>
      </c>
      <c r="L8" s="862" t="s">
        <v>693</v>
      </c>
    </row>
    <row r="9" spans="1:24" s="4" customFormat="1">
      <c r="A9" s="235" t="s">
        <v>13</v>
      </c>
      <c r="B9" s="236" t="s">
        <v>902</v>
      </c>
      <c r="C9" s="236" t="s">
        <v>0</v>
      </c>
      <c r="D9" s="236" t="s">
        <v>1</v>
      </c>
      <c r="E9" s="583" t="s">
        <v>499</v>
      </c>
      <c r="F9" s="850"/>
      <c r="G9" s="861"/>
      <c r="H9" s="863"/>
      <c r="I9" s="865"/>
      <c r="J9" s="583" t="s">
        <v>499</v>
      </c>
      <c r="K9" s="867"/>
      <c r="L9" s="863"/>
    </row>
    <row r="10" spans="1:24" s="28" customFormat="1" ht="12.75">
      <c r="A10" s="49">
        <v>1</v>
      </c>
      <c r="B10" s="48" t="s">
        <v>903</v>
      </c>
      <c r="C10" s="792" t="s">
        <v>552</v>
      </c>
      <c r="D10" s="48" t="s">
        <v>974</v>
      </c>
      <c r="E10" s="432">
        <v>886</v>
      </c>
      <c r="F10" s="434" t="e">
        <f>#REF!*E10</f>
        <v>#REF!</v>
      </c>
      <c r="G10" s="434" t="e">
        <f t="shared" ref="G10:G24" si="0">$A$3+I10</f>
        <v>#VALUE!</v>
      </c>
      <c r="H10" s="436">
        <v>421</v>
      </c>
      <c r="I10" s="436" t="e">
        <f>#REF!*H10</f>
        <v>#REF!</v>
      </c>
      <c r="J10" s="432">
        <v>948.0200000000001</v>
      </c>
      <c r="K10" s="434">
        <v>547.47</v>
      </c>
      <c r="L10" s="436">
        <v>450.47</v>
      </c>
      <c r="M10" s="241"/>
    </row>
    <row r="11" spans="1:24" s="28" customFormat="1" ht="12.75">
      <c r="A11" s="220"/>
      <c r="B11" s="89"/>
      <c r="C11" s="793"/>
      <c r="D11" s="89" t="s">
        <v>905</v>
      </c>
      <c r="E11" s="433">
        <v>886</v>
      </c>
      <c r="F11" s="434" t="e">
        <f>#REF!*E11</f>
        <v>#REF!</v>
      </c>
      <c r="G11" s="434" t="e">
        <f t="shared" si="0"/>
        <v>#VALUE!</v>
      </c>
      <c r="H11" s="437">
        <v>421</v>
      </c>
      <c r="I11" s="436" t="e">
        <f>#REF!*H11</f>
        <v>#REF!</v>
      </c>
      <c r="J11" s="433"/>
      <c r="K11" s="435"/>
      <c r="L11" s="437"/>
      <c r="M11" s="241"/>
    </row>
    <row r="12" spans="1:24" s="28" customFormat="1" ht="12.75">
      <c r="A12" s="220"/>
      <c r="B12" s="487"/>
      <c r="C12" s="89"/>
      <c r="D12" s="487"/>
      <c r="E12" s="433"/>
      <c r="F12" s="434"/>
      <c r="G12" s="434" t="e">
        <f t="shared" si="0"/>
        <v>#VALUE!</v>
      </c>
      <c r="H12" s="437"/>
      <c r="I12" s="436"/>
      <c r="J12" s="433"/>
      <c r="K12" s="435"/>
      <c r="L12" s="437"/>
      <c r="M12" s="241"/>
    </row>
    <row r="13" spans="1:24" s="28" customFormat="1" ht="12.75">
      <c r="A13" s="220">
        <v>2</v>
      </c>
      <c r="B13" s="89" t="s">
        <v>906</v>
      </c>
      <c r="C13" s="37" t="s">
        <v>907</v>
      </c>
      <c r="D13" s="37" t="s">
        <v>536</v>
      </c>
      <c r="E13" s="433">
        <f>976*1.03</f>
        <v>1005.28</v>
      </c>
      <c r="F13" s="434" t="e">
        <f>#REF!*E13</f>
        <v>#REF!</v>
      </c>
      <c r="G13" s="434" t="e">
        <f t="shared" si="0"/>
        <v>#VALUE!</v>
      </c>
      <c r="H13" s="437">
        <f>528*1.03</f>
        <v>543.84</v>
      </c>
      <c r="I13" s="436" t="e">
        <f>#REF!*H13</f>
        <v>#REF!</v>
      </c>
      <c r="J13" s="433">
        <v>1045.4911999999999</v>
      </c>
      <c r="K13" s="435">
        <v>662.59360000000004</v>
      </c>
      <c r="L13" s="437">
        <v>565.59360000000004</v>
      </c>
      <c r="M13" s="241"/>
      <c r="Q13" s="315"/>
    </row>
    <row r="14" spans="1:24" s="28" customFormat="1" ht="12.75">
      <c r="A14" s="219">
        <v>2</v>
      </c>
      <c r="B14" s="46" t="s">
        <v>908</v>
      </c>
      <c r="C14" s="245" t="s">
        <v>553</v>
      </c>
      <c r="D14" s="245" t="s">
        <v>909</v>
      </c>
      <c r="E14" s="144">
        <f>1015*1.03</f>
        <v>1045.45</v>
      </c>
      <c r="F14" s="434" t="e">
        <f>#REF!*E14</f>
        <v>#REF!</v>
      </c>
      <c r="G14" s="434" t="e">
        <f t="shared" si="0"/>
        <v>#VALUE!</v>
      </c>
      <c r="H14" s="147">
        <f>549*1.03</f>
        <v>565.47</v>
      </c>
      <c r="I14" s="436" t="e">
        <f>#REF!*H14</f>
        <v>#REF!</v>
      </c>
      <c r="J14" s="144">
        <v>1015</v>
      </c>
      <c r="K14" s="146">
        <v>639</v>
      </c>
      <c r="L14" s="147">
        <v>549</v>
      </c>
      <c r="M14" s="241"/>
      <c r="Q14" s="241"/>
    </row>
    <row r="15" spans="1:24" s="28" customFormat="1" ht="12.75">
      <c r="A15" s="219"/>
      <c r="B15" s="46"/>
      <c r="C15" s="46"/>
      <c r="D15" s="245"/>
      <c r="E15" s="432"/>
      <c r="F15" s="434"/>
      <c r="G15" s="434" t="e">
        <f t="shared" si="0"/>
        <v>#VALUE!</v>
      </c>
      <c r="H15" s="436"/>
      <c r="I15" s="436"/>
      <c r="J15" s="432"/>
      <c r="K15" s="434"/>
      <c r="L15" s="436"/>
      <c r="M15" s="241"/>
      <c r="Q15" s="315"/>
    </row>
    <row r="16" spans="1:24" s="28" customFormat="1" ht="12.75">
      <c r="A16" s="49">
        <v>3</v>
      </c>
      <c r="B16" s="48" t="s">
        <v>908</v>
      </c>
      <c r="C16" s="50" t="s">
        <v>975</v>
      </c>
      <c r="D16" s="50" t="s">
        <v>912</v>
      </c>
      <c r="E16" s="432">
        <f>1136*1.05</f>
        <v>1192.8</v>
      </c>
      <c r="F16" s="434" t="e">
        <f>#REF!*E16</f>
        <v>#REF!</v>
      </c>
      <c r="G16" s="434" t="e">
        <f t="shared" si="0"/>
        <v>#VALUE!</v>
      </c>
      <c r="H16" s="436">
        <f>680*1.05</f>
        <v>714</v>
      </c>
      <c r="I16" s="436" t="e">
        <f>#REF!*H16</f>
        <v>#REF!</v>
      </c>
      <c r="J16" s="432">
        <v>1240.5119999999999</v>
      </c>
      <c r="K16" s="434">
        <v>839.56000000000006</v>
      </c>
      <c r="L16" s="436">
        <v>742.56000000000006</v>
      </c>
      <c r="M16" s="241"/>
    </row>
    <row r="17" spans="1:13" s="28" customFormat="1" ht="12.75">
      <c r="A17" s="49">
        <v>3</v>
      </c>
      <c r="B17" s="48" t="s">
        <v>908</v>
      </c>
      <c r="C17" s="48" t="s">
        <v>917</v>
      </c>
      <c r="D17" s="48" t="s">
        <v>3</v>
      </c>
      <c r="E17" s="432">
        <f>1240*1.03</f>
        <v>1277.2</v>
      </c>
      <c r="F17" s="434" t="e">
        <f>#REF!*E17</f>
        <v>#REF!</v>
      </c>
      <c r="G17" s="434" t="e">
        <f t="shared" si="0"/>
        <v>#VALUE!</v>
      </c>
      <c r="H17" s="436">
        <f>752*1.03</f>
        <v>774.56000000000006</v>
      </c>
      <c r="I17" s="436" t="e">
        <f>#REF!*H17</f>
        <v>#REF!</v>
      </c>
      <c r="J17" s="432">
        <v>1328.288</v>
      </c>
      <c r="K17" s="434">
        <v>902.54240000000004</v>
      </c>
      <c r="L17" s="436">
        <v>805.54240000000004</v>
      </c>
      <c r="M17" s="241"/>
    </row>
    <row r="18" spans="1:13" s="28" customFormat="1" ht="12.75">
      <c r="A18" s="51">
        <v>3</v>
      </c>
      <c r="B18" s="306" t="s">
        <v>908</v>
      </c>
      <c r="C18" s="90" t="s">
        <v>914</v>
      </c>
      <c r="D18" s="306" t="s">
        <v>3</v>
      </c>
      <c r="E18" s="440">
        <v>1277</v>
      </c>
      <c r="F18" s="434" t="e">
        <f>#REF!*E18</f>
        <v>#REF!</v>
      </c>
      <c r="G18" s="434" t="e">
        <f t="shared" si="0"/>
        <v>#VALUE!</v>
      </c>
      <c r="H18" s="439">
        <v>775</v>
      </c>
      <c r="I18" s="436" t="e">
        <f>#REF!*H18</f>
        <v>#REF!</v>
      </c>
      <c r="J18" s="440">
        <v>1328.0800000000002</v>
      </c>
      <c r="K18" s="438">
        <v>903</v>
      </c>
      <c r="L18" s="439">
        <v>806</v>
      </c>
      <c r="M18" s="241"/>
    </row>
    <row r="19" spans="1:13" s="28" customFormat="1" ht="12.75">
      <c r="A19" s="51">
        <v>3</v>
      </c>
      <c r="B19" s="306" t="s">
        <v>906</v>
      </c>
      <c r="C19" s="306" t="s">
        <v>915</v>
      </c>
      <c r="D19" s="306" t="s">
        <v>3</v>
      </c>
      <c r="E19" s="440">
        <v>1277</v>
      </c>
      <c r="F19" s="434" t="e">
        <f>#REF!*E19</f>
        <v>#REF!</v>
      </c>
      <c r="G19" s="434" t="e">
        <f t="shared" si="0"/>
        <v>#VALUE!</v>
      </c>
      <c r="H19" s="439">
        <v>775</v>
      </c>
      <c r="I19" s="436" t="e">
        <f>#REF!*H19</f>
        <v>#REF!</v>
      </c>
      <c r="J19" s="440">
        <v>1321.6949999999999</v>
      </c>
      <c r="K19" s="438">
        <v>899.12499999999989</v>
      </c>
      <c r="L19" s="439">
        <v>802.12499999999989</v>
      </c>
      <c r="M19" s="241"/>
    </row>
    <row r="20" spans="1:13" s="28" customFormat="1" ht="12.75">
      <c r="A20" s="220">
        <v>3</v>
      </c>
      <c r="B20" s="89" t="s">
        <v>906</v>
      </c>
      <c r="C20" s="89" t="s">
        <v>916</v>
      </c>
      <c r="D20" s="89" t="s">
        <v>3</v>
      </c>
      <c r="E20" s="433">
        <v>1277</v>
      </c>
      <c r="F20" s="434" t="e">
        <f>#REF!*E20</f>
        <v>#REF!</v>
      </c>
      <c r="G20" s="434" t="e">
        <f t="shared" si="0"/>
        <v>#VALUE!</v>
      </c>
      <c r="H20" s="437">
        <v>775</v>
      </c>
      <c r="I20" s="436" t="e">
        <f>#REF!*H20</f>
        <v>#REF!</v>
      </c>
      <c r="J20" s="433">
        <v>1321.6949999999999</v>
      </c>
      <c r="K20" s="435">
        <v>899.12499999999989</v>
      </c>
      <c r="L20" s="437">
        <v>802.12499999999989</v>
      </c>
      <c r="M20" s="241"/>
    </row>
    <row r="21" spans="1:13" s="28" customFormat="1" ht="12.75">
      <c r="A21" s="49">
        <v>3</v>
      </c>
      <c r="B21" s="306" t="s">
        <v>908</v>
      </c>
      <c r="C21" s="306" t="s">
        <v>917</v>
      </c>
      <c r="D21" s="48" t="s">
        <v>2</v>
      </c>
      <c r="E21" s="432">
        <f>1338*1.03</f>
        <v>1378.14</v>
      </c>
      <c r="F21" s="434" t="e">
        <f>#REF!*E21</f>
        <v>#REF!</v>
      </c>
      <c r="G21" s="434" t="e">
        <f t="shared" si="0"/>
        <v>#VALUE!</v>
      </c>
      <c r="H21" s="436">
        <f>823*1.03</f>
        <v>847.69</v>
      </c>
      <c r="I21" s="436" t="e">
        <f>#REF!*H21</f>
        <v>#REF!</v>
      </c>
      <c r="J21" s="432">
        <v>1433.2656000000002</v>
      </c>
      <c r="K21" s="434">
        <v>978.59760000000006</v>
      </c>
      <c r="L21" s="436">
        <v>881.59760000000006</v>
      </c>
      <c r="M21" s="241"/>
    </row>
    <row r="22" spans="1:13" s="28" customFormat="1" ht="12.75">
      <c r="A22" s="51">
        <v>3</v>
      </c>
      <c r="B22" s="306" t="s">
        <v>908</v>
      </c>
      <c r="C22" s="90" t="s">
        <v>914</v>
      </c>
      <c r="D22" s="306" t="s">
        <v>2</v>
      </c>
      <c r="E22" s="440">
        <v>1378</v>
      </c>
      <c r="F22" s="434" t="e">
        <f>#REF!*E22</f>
        <v>#REF!</v>
      </c>
      <c r="G22" s="434" t="e">
        <f t="shared" si="0"/>
        <v>#VALUE!</v>
      </c>
      <c r="H22" s="439">
        <v>848</v>
      </c>
      <c r="I22" s="436" t="e">
        <f>#REF!*H22</f>
        <v>#REF!</v>
      </c>
      <c r="J22" s="440">
        <v>1433.1200000000001</v>
      </c>
      <c r="K22" s="438">
        <v>978.92000000000007</v>
      </c>
      <c r="L22" s="439">
        <v>881.92000000000007</v>
      </c>
      <c r="M22" s="241"/>
    </row>
    <row r="23" spans="1:13" s="28" customFormat="1" ht="12.75">
      <c r="A23" s="51">
        <v>3</v>
      </c>
      <c r="B23" s="306" t="s">
        <v>906</v>
      </c>
      <c r="C23" s="306" t="s">
        <v>915</v>
      </c>
      <c r="D23" s="306" t="s">
        <v>2</v>
      </c>
      <c r="E23" s="440">
        <v>1378</v>
      </c>
      <c r="F23" s="434" t="e">
        <f>#REF!*E23</f>
        <v>#REF!</v>
      </c>
      <c r="G23" s="434" t="e">
        <f t="shared" si="0"/>
        <v>#VALUE!</v>
      </c>
      <c r="H23" s="439">
        <v>848</v>
      </c>
      <c r="I23" s="436" t="e">
        <f>#REF!*H23</f>
        <v>#REF!</v>
      </c>
      <c r="J23" s="440">
        <v>1426.2299999999998</v>
      </c>
      <c r="K23" s="438">
        <v>974.68</v>
      </c>
      <c r="L23" s="439">
        <v>877.68</v>
      </c>
      <c r="M23" s="241"/>
    </row>
    <row r="24" spans="1:13" s="28" customFormat="1" ht="12.75">
      <c r="A24" s="51">
        <v>3</v>
      </c>
      <c r="B24" s="306" t="s">
        <v>906</v>
      </c>
      <c r="C24" s="306" t="s">
        <v>916</v>
      </c>
      <c r="D24" s="306" t="s">
        <v>2</v>
      </c>
      <c r="E24" s="433">
        <v>1378</v>
      </c>
      <c r="F24" s="434" t="e">
        <f>#REF!*E24</f>
        <v>#REF!</v>
      </c>
      <c r="G24" s="434" t="e">
        <f t="shared" si="0"/>
        <v>#VALUE!</v>
      </c>
      <c r="H24" s="437">
        <v>848</v>
      </c>
      <c r="I24" s="436" t="e">
        <f>#REF!*H24</f>
        <v>#REF!</v>
      </c>
      <c r="J24" s="433">
        <v>1426.2299999999998</v>
      </c>
      <c r="K24" s="435">
        <v>974.68</v>
      </c>
      <c r="L24" s="437">
        <v>877.68</v>
      </c>
      <c r="M24" s="241"/>
    </row>
    <row r="25" spans="1:13" s="28" customFormat="1" ht="19.5">
      <c r="A25" s="579" t="s">
        <v>14</v>
      </c>
      <c r="B25" s="580"/>
      <c r="C25" s="581"/>
      <c r="D25" s="581"/>
      <c r="E25" s="584"/>
      <c r="F25" s="585"/>
      <c r="G25" s="868"/>
      <c r="H25" s="869"/>
      <c r="I25" s="586"/>
      <c r="J25" s="584"/>
      <c r="K25" s="868"/>
      <c r="L25" s="869"/>
    </row>
    <row r="26" spans="1:13" s="28" customFormat="1" ht="12.75">
      <c r="A26" s="235" t="s">
        <v>13</v>
      </c>
      <c r="B26" s="236" t="s">
        <v>902</v>
      </c>
      <c r="C26" s="236" t="s">
        <v>14</v>
      </c>
      <c r="D26" s="236"/>
      <c r="E26" s="237"/>
      <c r="F26" s="587"/>
      <c r="G26" s="870"/>
      <c r="H26" s="871"/>
      <c r="I26" s="588"/>
      <c r="J26" s="237"/>
      <c r="K26" s="870"/>
      <c r="L26" s="871"/>
    </row>
    <row r="27" spans="1:13" s="28" customFormat="1" ht="12.75">
      <c r="A27" s="49" t="s">
        <v>7</v>
      </c>
      <c r="B27" s="48" t="s">
        <v>908</v>
      </c>
      <c r="C27" s="50" t="s">
        <v>520</v>
      </c>
      <c r="D27" s="50"/>
      <c r="E27" s="432">
        <v>314</v>
      </c>
      <c r="F27" s="434" t="e">
        <f>#REF!*E27</f>
        <v>#REF!</v>
      </c>
      <c r="G27" s="796">
        <v>284</v>
      </c>
      <c r="H27" s="798"/>
      <c r="I27" s="436" t="e">
        <f>#REF!*G27</f>
        <v>#REF!</v>
      </c>
      <c r="J27" s="432">
        <v>323.42</v>
      </c>
      <c r="K27" s="796">
        <v>292.52</v>
      </c>
      <c r="L27" s="798"/>
    </row>
    <row r="28" spans="1:13" s="1" customFormat="1">
      <c r="A28" s="51" t="s">
        <v>535</v>
      </c>
      <c r="B28" s="306" t="s">
        <v>906</v>
      </c>
      <c r="C28" s="90" t="s">
        <v>538</v>
      </c>
      <c r="D28" s="90"/>
      <c r="E28" s="440">
        <f>356/1.05</f>
        <v>339.04761904761904</v>
      </c>
      <c r="F28" s="434" t="e">
        <f>#REF!*E28</f>
        <v>#REF!</v>
      </c>
      <c r="G28" s="779">
        <f>327/1.05</f>
        <v>311.42857142857139</v>
      </c>
      <c r="H28" s="780"/>
      <c r="I28" s="436" t="e">
        <f>#REF!*G28</f>
        <v>#REF!</v>
      </c>
      <c r="J28" s="440">
        <v>349.21904761904761</v>
      </c>
      <c r="K28" s="779">
        <v>320.77142857142854</v>
      </c>
      <c r="L28" s="780"/>
    </row>
    <row r="29" spans="1:13" s="1" customFormat="1">
      <c r="A29" s="51" t="s">
        <v>918</v>
      </c>
      <c r="B29" s="306" t="s">
        <v>908</v>
      </c>
      <c r="C29" s="90" t="s">
        <v>976</v>
      </c>
      <c r="D29" s="90"/>
      <c r="E29" s="440">
        <f>356*1.05</f>
        <v>373.8</v>
      </c>
      <c r="F29" s="434" t="e">
        <f>#REF!*E29</f>
        <v>#REF!</v>
      </c>
      <c r="G29" s="779">
        <f>327*1.05</f>
        <v>343.35</v>
      </c>
      <c r="H29" s="780"/>
      <c r="I29" s="436" t="e">
        <f>#REF!*G29</f>
        <v>#REF!</v>
      </c>
      <c r="J29" s="440">
        <v>356</v>
      </c>
      <c r="K29" s="779">
        <v>327</v>
      </c>
      <c r="L29" s="780"/>
    </row>
    <row r="30" spans="1:13">
      <c r="A30" s="51" t="s">
        <v>8</v>
      </c>
      <c r="B30" s="306" t="s">
        <v>920</v>
      </c>
      <c r="C30" s="90" t="s">
        <v>921</v>
      </c>
      <c r="D30" s="90"/>
      <c r="E30" s="440">
        <v>431</v>
      </c>
      <c r="F30" s="434" t="e">
        <f>#REF!*E30</f>
        <v>#REF!</v>
      </c>
      <c r="G30" s="779">
        <v>396</v>
      </c>
      <c r="H30" s="780"/>
      <c r="I30" s="436" t="e">
        <f>#REF!*G30</f>
        <v>#REF!</v>
      </c>
      <c r="J30" s="440">
        <v>443.93</v>
      </c>
      <c r="K30" s="779">
        <v>407.88</v>
      </c>
      <c r="L30" s="780"/>
    </row>
    <row r="31" spans="1:13" s="28" customFormat="1" ht="12.75">
      <c r="A31" s="51" t="s">
        <v>420</v>
      </c>
      <c r="B31" s="306" t="s">
        <v>908</v>
      </c>
      <c r="C31" s="90" t="s">
        <v>977</v>
      </c>
      <c r="D31" s="90"/>
      <c r="E31" s="440">
        <v>439</v>
      </c>
      <c r="F31" s="434" t="e">
        <f>#REF!*E31</f>
        <v>#REF!</v>
      </c>
      <c r="G31" s="779">
        <v>406</v>
      </c>
      <c r="H31" s="780"/>
      <c r="I31" s="436" t="e">
        <f>#REF!*G31</f>
        <v>#REF!</v>
      </c>
      <c r="J31" s="440">
        <v>452.17</v>
      </c>
      <c r="K31" s="779">
        <v>418.18</v>
      </c>
      <c r="L31" s="780"/>
    </row>
    <row r="32" spans="1:13" s="28" customFormat="1" ht="12.75">
      <c r="A32" s="51" t="s">
        <v>694</v>
      </c>
      <c r="B32" s="306" t="s">
        <v>908</v>
      </c>
      <c r="C32" s="90" t="s">
        <v>978</v>
      </c>
      <c r="D32" s="90"/>
      <c r="E32" s="440">
        <v>439</v>
      </c>
      <c r="F32" s="434" t="e">
        <f>#REF!*E32</f>
        <v>#REF!</v>
      </c>
      <c r="G32" s="779">
        <v>406</v>
      </c>
      <c r="H32" s="780"/>
      <c r="I32" s="436" t="e">
        <f>#REF!*G32</f>
        <v>#REF!</v>
      </c>
      <c r="J32" s="440">
        <v>452.17</v>
      </c>
      <c r="K32" s="779">
        <v>418.18</v>
      </c>
      <c r="L32" s="780"/>
    </row>
    <row r="33" spans="1:12" s="28" customFormat="1" ht="12.75">
      <c r="A33" s="51" t="s">
        <v>9</v>
      </c>
      <c r="B33" s="306" t="s">
        <v>906</v>
      </c>
      <c r="C33" s="90" t="s">
        <v>695</v>
      </c>
      <c r="D33" s="90"/>
      <c r="E33" s="440">
        <f>534*1.02</f>
        <v>544.68000000000006</v>
      </c>
      <c r="F33" s="434" t="e">
        <f>#REF!*E33</f>
        <v>#REF!</v>
      </c>
      <c r="G33" s="779">
        <f>495*1.02</f>
        <v>504.90000000000003</v>
      </c>
      <c r="H33" s="780"/>
      <c r="I33" s="436" t="e">
        <f>#REF!*G33</f>
        <v>#REF!</v>
      </c>
      <c r="J33" s="440">
        <v>561.02040000000011</v>
      </c>
      <c r="K33" s="779">
        <v>520.04700000000003</v>
      </c>
      <c r="L33" s="780"/>
    </row>
    <row r="34" spans="1:12" s="28" customFormat="1" ht="12.75">
      <c r="A34" s="51" t="s">
        <v>10</v>
      </c>
      <c r="B34" s="306" t="s">
        <v>908</v>
      </c>
      <c r="C34" s="90" t="s">
        <v>979</v>
      </c>
      <c r="D34" s="90"/>
      <c r="E34" s="268">
        <f>568*1.05</f>
        <v>596.4</v>
      </c>
      <c r="F34" s="434" t="e">
        <f>#REF!*E34</f>
        <v>#REF!</v>
      </c>
      <c r="G34" s="779">
        <f>530*1.05</f>
        <v>556.5</v>
      </c>
      <c r="H34" s="780"/>
      <c r="I34" s="436" t="e">
        <f>#REF!*G34</f>
        <v>#REF!</v>
      </c>
      <c r="J34" s="268">
        <v>614.29200000000003</v>
      </c>
      <c r="K34" s="779">
        <v>573.19500000000005</v>
      </c>
      <c r="L34" s="780"/>
    </row>
    <row r="35" spans="1:12" s="28" customFormat="1" ht="12.75">
      <c r="A35" s="51" t="s">
        <v>419</v>
      </c>
      <c r="B35" s="306" t="s">
        <v>906</v>
      </c>
      <c r="C35" s="90" t="s">
        <v>980</v>
      </c>
      <c r="D35" s="10"/>
      <c r="E35" s="268">
        <v>652</v>
      </c>
      <c r="F35" s="434" t="e">
        <f>#REF!*E35</f>
        <v>#REF!</v>
      </c>
      <c r="G35" s="779">
        <v>628</v>
      </c>
      <c r="H35" s="780"/>
      <c r="I35" s="436" t="e">
        <f>#REF!*G35</f>
        <v>#REF!</v>
      </c>
      <c r="J35" s="268">
        <v>678.08</v>
      </c>
      <c r="K35" s="779">
        <v>653.12</v>
      </c>
      <c r="L35" s="780"/>
    </row>
    <row r="36" spans="1:12" s="28" customFormat="1" ht="12.75">
      <c r="A36" s="51" t="s">
        <v>11</v>
      </c>
      <c r="B36" s="306" t="s">
        <v>908</v>
      </c>
      <c r="C36" s="90" t="s">
        <v>930</v>
      </c>
      <c r="D36" s="90"/>
      <c r="E36" s="268">
        <f>652*1.02</f>
        <v>665.04</v>
      </c>
      <c r="F36" s="434" t="e">
        <f>#REF!*E36</f>
        <v>#REF!</v>
      </c>
      <c r="G36" s="779">
        <f>628*1.02</f>
        <v>640.56000000000006</v>
      </c>
      <c r="H36" s="780"/>
      <c r="I36" s="436" t="e">
        <f>#REF!*G36</f>
        <v>#REF!</v>
      </c>
      <c r="J36" s="268">
        <v>684.99119999999994</v>
      </c>
      <c r="K36" s="779">
        <v>659.77680000000009</v>
      </c>
      <c r="L36" s="780"/>
    </row>
    <row r="37" spans="1:12" s="28" customFormat="1" ht="12.75">
      <c r="A37" s="51" t="s">
        <v>554</v>
      </c>
      <c r="B37" s="291" t="s">
        <v>908</v>
      </c>
      <c r="C37" s="90" t="s">
        <v>555</v>
      </c>
      <c r="D37" s="90"/>
      <c r="E37" s="268">
        <v>714</v>
      </c>
      <c r="F37" s="434" t="e">
        <f>#REF!*E37</f>
        <v>#REF!</v>
      </c>
      <c r="G37" s="797">
        <v>687</v>
      </c>
      <c r="H37" s="799"/>
      <c r="I37" s="436" t="e">
        <f>#REF!*G37</f>
        <v>#REF!</v>
      </c>
      <c r="J37" s="268">
        <v>742.56000000000006</v>
      </c>
      <c r="K37" s="779">
        <v>714.48</v>
      </c>
      <c r="L37" s="780"/>
    </row>
    <row r="38" spans="1:12" s="28" customFormat="1" ht="19.5">
      <c r="A38" s="579" t="s">
        <v>15</v>
      </c>
      <c r="B38" s="580"/>
      <c r="C38" s="581"/>
      <c r="D38" s="581"/>
      <c r="E38" s="584"/>
      <c r="F38" s="585"/>
      <c r="G38" s="872"/>
      <c r="H38" s="873"/>
      <c r="I38" s="590"/>
      <c r="J38" s="584"/>
      <c r="K38" s="872"/>
      <c r="L38" s="873"/>
    </row>
    <row r="39" spans="1:12" s="28" customFormat="1" ht="12.75">
      <c r="A39" s="235" t="s">
        <v>13</v>
      </c>
      <c r="B39" s="236" t="s">
        <v>902</v>
      </c>
      <c r="C39" s="236" t="s">
        <v>15</v>
      </c>
      <c r="D39" s="236"/>
      <c r="E39" s="237"/>
      <c r="F39" s="587"/>
      <c r="G39" s="874"/>
      <c r="H39" s="875"/>
      <c r="I39" s="591"/>
      <c r="J39" s="237"/>
      <c r="K39" s="874"/>
      <c r="L39" s="875"/>
    </row>
    <row r="40" spans="1:12" s="28" customFormat="1" ht="12.75">
      <c r="A40" s="51" t="s">
        <v>16</v>
      </c>
      <c r="B40" s="306" t="s">
        <v>932</v>
      </c>
      <c r="C40" s="90" t="s">
        <v>348</v>
      </c>
      <c r="D40" s="90"/>
      <c r="E40" s="440">
        <v>405</v>
      </c>
      <c r="F40" s="438" t="e">
        <f>#REF!*E40</f>
        <v>#REF!</v>
      </c>
      <c r="G40" s="796">
        <v>369</v>
      </c>
      <c r="H40" s="798"/>
      <c r="I40" s="439" t="e">
        <f>#REF!*G40</f>
        <v>#REF!</v>
      </c>
      <c r="J40" s="440">
        <v>425.25</v>
      </c>
      <c r="K40" s="796">
        <v>387.45</v>
      </c>
      <c r="L40" s="798"/>
    </row>
    <row r="41" spans="1:12" s="28" customFormat="1" ht="12.75">
      <c r="A41" s="51" t="s">
        <v>17</v>
      </c>
      <c r="B41" s="306" t="s">
        <v>932</v>
      </c>
      <c r="C41" s="90" t="s">
        <v>349</v>
      </c>
      <c r="D41" s="90"/>
      <c r="E41" s="440">
        <v>506</v>
      </c>
      <c r="F41" s="438" t="e">
        <f>#REF!*E41</f>
        <v>#REF!</v>
      </c>
      <c r="G41" s="779">
        <v>475</v>
      </c>
      <c r="H41" s="780"/>
      <c r="I41" s="439" t="e">
        <f>#REF!*G41</f>
        <v>#REF!</v>
      </c>
      <c r="J41" s="440">
        <v>531</v>
      </c>
      <c r="K41" s="779">
        <v>499</v>
      </c>
      <c r="L41" s="780"/>
    </row>
    <row r="42" spans="1:12" s="28" customFormat="1" ht="12.75">
      <c r="A42" s="51" t="s">
        <v>18</v>
      </c>
      <c r="B42" s="306" t="s">
        <v>981</v>
      </c>
      <c r="C42" s="90" t="s">
        <v>934</v>
      </c>
      <c r="D42" s="90"/>
      <c r="E42" s="440">
        <v>596</v>
      </c>
      <c r="F42" s="438" t="e">
        <f>#REF!*E42</f>
        <v>#REF!</v>
      </c>
      <c r="G42" s="779">
        <v>560</v>
      </c>
      <c r="H42" s="780"/>
      <c r="I42" s="439" t="e">
        <f>#REF!*G42</f>
        <v>#REF!</v>
      </c>
      <c r="J42" s="440">
        <v>613.88</v>
      </c>
      <c r="K42" s="779">
        <v>576.80000000000007</v>
      </c>
      <c r="L42" s="780"/>
    </row>
    <row r="43" spans="1:12" s="28" customFormat="1" ht="12.75">
      <c r="A43" s="51" t="s">
        <v>359</v>
      </c>
      <c r="B43" s="306" t="s">
        <v>932</v>
      </c>
      <c r="C43" s="90" t="s">
        <v>350</v>
      </c>
      <c r="D43" s="90"/>
      <c r="E43" s="440">
        <v>596</v>
      </c>
      <c r="F43" s="438" t="e">
        <f>#REF!*E43</f>
        <v>#REF!</v>
      </c>
      <c r="G43" s="779">
        <v>560</v>
      </c>
      <c r="H43" s="780"/>
      <c r="I43" s="439" t="e">
        <f>#REF!*G43</f>
        <v>#REF!</v>
      </c>
      <c r="J43" s="440">
        <v>643.68000000000006</v>
      </c>
      <c r="K43" s="779">
        <v>604.80000000000007</v>
      </c>
      <c r="L43" s="780"/>
    </row>
    <row r="44" spans="1:12" s="1" customFormat="1" ht="13.5" customHeight="1">
      <c r="A44" s="220" t="s">
        <v>358</v>
      </c>
      <c r="B44" s="89" t="s">
        <v>981</v>
      </c>
      <c r="C44" s="37" t="s">
        <v>935</v>
      </c>
      <c r="D44" s="37"/>
      <c r="E44" s="433">
        <v>867</v>
      </c>
      <c r="F44" s="438" t="e">
        <f>#REF!*E44</f>
        <v>#REF!</v>
      </c>
      <c r="G44" s="797">
        <v>827</v>
      </c>
      <c r="H44" s="799"/>
      <c r="I44" s="439" t="e">
        <f>#REF!*G44</f>
        <v>#REF!</v>
      </c>
      <c r="J44" s="433">
        <v>893.01</v>
      </c>
      <c r="K44" s="797">
        <v>851.81000000000006</v>
      </c>
      <c r="L44" s="799"/>
    </row>
    <row r="45" spans="1:12" s="28" customFormat="1" ht="19.5">
      <c r="A45" s="579" t="s">
        <v>111</v>
      </c>
      <c r="B45" s="580"/>
      <c r="C45" s="580"/>
      <c r="D45" s="581"/>
      <c r="E45" s="592"/>
      <c r="F45" s="593"/>
      <c r="G45" s="872"/>
      <c r="H45" s="873"/>
      <c r="I45" s="589"/>
      <c r="J45" s="592"/>
      <c r="K45" s="872"/>
      <c r="L45" s="873"/>
    </row>
    <row r="46" spans="1:12" s="28" customFormat="1" ht="12.75">
      <c r="A46" s="235" t="s">
        <v>13</v>
      </c>
      <c r="B46" s="594"/>
      <c r="C46" s="236" t="s">
        <v>115</v>
      </c>
      <c r="D46" s="236" t="s">
        <v>116</v>
      </c>
      <c r="E46" s="238"/>
      <c r="F46" s="595"/>
      <c r="G46" s="874"/>
      <c r="H46" s="875"/>
      <c r="I46" s="459"/>
      <c r="J46" s="238"/>
      <c r="K46" s="874"/>
      <c r="L46" s="875"/>
    </row>
    <row r="47" spans="1:12" s="28" customFormat="1" ht="12.75">
      <c r="A47" s="51" t="s">
        <v>119</v>
      </c>
      <c r="B47" s="446"/>
      <c r="C47" s="90" t="s">
        <v>121</v>
      </c>
      <c r="D47" s="50" t="s">
        <v>589</v>
      </c>
      <c r="E47" s="432" t="s">
        <v>40</v>
      </c>
      <c r="F47" s="434"/>
      <c r="G47" s="796">
        <v>15</v>
      </c>
      <c r="H47" s="798"/>
      <c r="I47" s="436"/>
      <c r="J47" s="432" t="s">
        <v>40</v>
      </c>
      <c r="K47" s="796">
        <v>15</v>
      </c>
      <c r="L47" s="798"/>
    </row>
    <row r="48" spans="1:12" s="28" customFormat="1" ht="12.75">
      <c r="A48" s="51" t="s">
        <v>112</v>
      </c>
      <c r="B48" s="446"/>
      <c r="C48" s="90" t="s">
        <v>588</v>
      </c>
      <c r="D48" s="90" t="s">
        <v>117</v>
      </c>
      <c r="E48" s="440">
        <v>80</v>
      </c>
      <c r="F48" s="438"/>
      <c r="G48" s="779" t="s">
        <v>40</v>
      </c>
      <c r="H48" s="780"/>
      <c r="I48" s="439"/>
      <c r="J48" s="440">
        <v>80</v>
      </c>
      <c r="K48" s="779" t="s">
        <v>40</v>
      </c>
      <c r="L48" s="780"/>
    </row>
    <row r="49" spans="1:12" s="28" customFormat="1" ht="12.75">
      <c r="A49" s="51" t="s">
        <v>417</v>
      </c>
      <c r="B49" s="446"/>
      <c r="C49" s="90" t="s">
        <v>590</v>
      </c>
      <c r="D49" s="90" t="s">
        <v>936</v>
      </c>
      <c r="E49" s="440">
        <v>75</v>
      </c>
      <c r="F49" s="438"/>
      <c r="G49" s="779" t="s">
        <v>40</v>
      </c>
      <c r="H49" s="780"/>
      <c r="I49" s="439"/>
      <c r="J49" s="440">
        <v>75</v>
      </c>
      <c r="K49" s="779" t="s">
        <v>40</v>
      </c>
      <c r="L49" s="780"/>
    </row>
    <row r="50" spans="1:12">
      <c r="A50" s="51" t="s">
        <v>474</v>
      </c>
      <c r="B50" s="446"/>
      <c r="C50" s="90" t="s">
        <v>591</v>
      </c>
      <c r="D50" s="90" t="s">
        <v>117</v>
      </c>
      <c r="E50" s="440">
        <v>50</v>
      </c>
      <c r="F50" s="438"/>
      <c r="G50" s="779" t="s">
        <v>40</v>
      </c>
      <c r="H50" s="780"/>
      <c r="I50" s="439"/>
      <c r="J50" s="440">
        <v>50</v>
      </c>
      <c r="K50" s="779" t="s">
        <v>40</v>
      </c>
      <c r="L50" s="780"/>
    </row>
    <row r="51" spans="1:12" s="1" customFormat="1">
      <c r="A51" s="51" t="s">
        <v>475</v>
      </c>
      <c r="B51" s="446"/>
      <c r="C51" s="90" t="s">
        <v>476</v>
      </c>
      <c r="D51" s="90" t="s">
        <v>589</v>
      </c>
      <c r="E51" s="440">
        <v>42</v>
      </c>
      <c r="F51" s="438"/>
      <c r="G51" s="779" t="s">
        <v>40</v>
      </c>
      <c r="H51" s="780"/>
      <c r="I51" s="439"/>
      <c r="J51" s="440">
        <v>42</v>
      </c>
      <c r="K51" s="779" t="s">
        <v>40</v>
      </c>
      <c r="L51" s="780"/>
    </row>
    <row r="52" spans="1:12" s="28" customFormat="1" ht="12.75">
      <c r="A52" s="51" t="s">
        <v>113</v>
      </c>
      <c r="B52" s="446"/>
      <c r="C52" s="90" t="s">
        <v>117</v>
      </c>
      <c r="D52" s="90" t="s">
        <v>589</v>
      </c>
      <c r="E52" s="440">
        <v>60</v>
      </c>
      <c r="F52" s="438"/>
      <c r="G52" s="779" t="s">
        <v>40</v>
      </c>
      <c r="H52" s="780"/>
      <c r="I52" s="439"/>
      <c r="J52" s="440">
        <v>60</v>
      </c>
      <c r="K52" s="779" t="s">
        <v>40</v>
      </c>
      <c r="L52" s="780"/>
    </row>
    <row r="53" spans="1:12" s="28" customFormat="1" ht="12.75">
      <c r="A53" s="51" t="s">
        <v>114</v>
      </c>
      <c r="B53" s="446"/>
      <c r="C53" s="90" t="s">
        <v>118</v>
      </c>
      <c r="D53" s="90" t="s">
        <v>117</v>
      </c>
      <c r="E53" s="440">
        <v>50</v>
      </c>
      <c r="F53" s="438"/>
      <c r="G53" s="779">
        <v>30</v>
      </c>
      <c r="H53" s="780"/>
      <c r="I53" s="439"/>
      <c r="J53" s="440">
        <v>50</v>
      </c>
      <c r="K53" s="779">
        <v>30</v>
      </c>
      <c r="L53" s="780"/>
    </row>
    <row r="54" spans="1:12" s="28" customFormat="1" ht="12.75">
      <c r="A54" s="51" t="s">
        <v>937</v>
      </c>
      <c r="B54" s="446"/>
      <c r="C54" s="90" t="s">
        <v>118</v>
      </c>
      <c r="D54" s="90" t="s">
        <v>589</v>
      </c>
      <c r="E54" s="440">
        <v>50</v>
      </c>
      <c r="F54" s="438"/>
      <c r="G54" s="779">
        <v>40</v>
      </c>
      <c r="H54" s="780"/>
      <c r="I54" s="439"/>
      <c r="J54" s="440">
        <v>50</v>
      </c>
      <c r="K54" s="779">
        <v>40</v>
      </c>
      <c r="L54" s="780"/>
    </row>
    <row r="55" spans="1:12" s="28" customFormat="1" ht="13.5" thickBot="1">
      <c r="A55" s="220" t="s">
        <v>120</v>
      </c>
      <c r="B55" s="487"/>
      <c r="C55" s="37" t="s">
        <v>117</v>
      </c>
      <c r="D55" s="37" t="s">
        <v>589</v>
      </c>
      <c r="E55" s="145" t="s">
        <v>40</v>
      </c>
      <c r="F55" s="441"/>
      <c r="G55" s="800">
        <v>20</v>
      </c>
      <c r="H55" s="801"/>
      <c r="I55" s="442"/>
      <c r="J55" s="145" t="s">
        <v>40</v>
      </c>
      <c r="K55" s="800">
        <v>20</v>
      </c>
      <c r="L55" s="801"/>
    </row>
    <row r="56" spans="1:12" s="28" customFormat="1" ht="12.75">
      <c r="A56" s="446"/>
      <c r="B56" s="446"/>
      <c r="C56" s="90"/>
      <c r="D56" s="90"/>
      <c r="E56" s="90"/>
      <c r="F56" s="90"/>
      <c r="G56" s="463"/>
      <c r="H56" s="463"/>
      <c r="I56" s="463"/>
      <c r="J56" s="90"/>
      <c r="K56" s="463"/>
      <c r="L56" s="463"/>
    </row>
    <row r="57" spans="1:12" s="28" customFormat="1" ht="12.75">
      <c r="A57" s="509"/>
      <c r="B57" s="509"/>
      <c r="C57" s="509"/>
      <c r="D57" s="876" t="s">
        <v>438</v>
      </c>
      <c r="E57" s="876" t="s">
        <v>436</v>
      </c>
      <c r="F57" s="596"/>
      <c r="G57" s="876" t="s">
        <v>938</v>
      </c>
      <c r="H57" s="876" t="s">
        <v>592</v>
      </c>
      <c r="I57" s="596"/>
      <c r="J57" s="876" t="s">
        <v>436</v>
      </c>
      <c r="K57" s="876" t="s">
        <v>938</v>
      </c>
      <c r="L57" s="876" t="s">
        <v>592</v>
      </c>
    </row>
    <row r="58" spans="1:12" s="28" customFormat="1" ht="19.5">
      <c r="A58" s="579" t="s">
        <v>422</v>
      </c>
      <c r="B58" s="580"/>
      <c r="C58" s="580"/>
      <c r="D58" s="877"/>
      <c r="E58" s="877"/>
      <c r="F58" s="597"/>
      <c r="G58" s="877"/>
      <c r="H58" s="877"/>
      <c r="I58" s="597"/>
      <c r="J58" s="877"/>
      <c r="K58" s="877"/>
      <c r="L58" s="877"/>
    </row>
    <row r="59" spans="1:12" s="28" customFormat="1" ht="14.45" customHeight="1">
      <c r="A59" s="235" t="s">
        <v>13</v>
      </c>
      <c r="B59" s="879" t="s">
        <v>939</v>
      </c>
      <c r="C59" s="880"/>
      <c r="D59" s="878"/>
      <c r="E59" s="878"/>
      <c r="F59" s="598"/>
      <c r="G59" s="878"/>
      <c r="H59" s="878"/>
      <c r="I59" s="598"/>
      <c r="J59" s="878"/>
      <c r="K59" s="878"/>
      <c r="L59" s="878"/>
    </row>
    <row r="60" spans="1:12" s="28" customFormat="1" ht="12.75">
      <c r="A60" s="51" t="s">
        <v>38</v>
      </c>
      <c r="B60" s="446"/>
      <c r="C60" s="90" t="s">
        <v>39</v>
      </c>
      <c r="D60" s="369">
        <v>86.52</v>
      </c>
      <c r="E60" s="485" t="s">
        <v>40</v>
      </c>
      <c r="F60" s="485"/>
      <c r="G60" s="369">
        <v>86.52</v>
      </c>
      <c r="H60" s="485" t="s">
        <v>40</v>
      </c>
      <c r="I60" s="485"/>
      <c r="J60" s="485" t="s">
        <v>40</v>
      </c>
      <c r="K60" s="369">
        <v>86.52</v>
      </c>
      <c r="L60" s="485" t="s">
        <v>40</v>
      </c>
    </row>
    <row r="61" spans="1:12" s="28" customFormat="1" ht="12.75">
      <c r="A61" s="51" t="s">
        <v>41</v>
      </c>
      <c r="B61" s="446"/>
      <c r="C61" s="90" t="s">
        <v>42</v>
      </c>
      <c r="D61" s="485">
        <v>70.040000000000006</v>
      </c>
      <c r="E61" s="485" t="s">
        <v>40</v>
      </c>
      <c r="F61" s="485"/>
      <c r="G61" s="485">
        <v>103</v>
      </c>
      <c r="H61" s="485" t="s">
        <v>40</v>
      </c>
      <c r="I61" s="485"/>
      <c r="J61" s="485" t="s">
        <v>40</v>
      </c>
      <c r="K61" s="485">
        <v>103</v>
      </c>
      <c r="L61" s="485" t="s">
        <v>40</v>
      </c>
    </row>
    <row r="62" spans="1:12" ht="15" customHeight="1">
      <c r="A62" s="51" t="s">
        <v>43</v>
      </c>
      <c r="B62" s="446"/>
      <c r="C62" s="90" t="s">
        <v>44</v>
      </c>
      <c r="D62" s="485">
        <v>86.52</v>
      </c>
      <c r="E62" s="485">
        <v>97.850000000000009</v>
      </c>
      <c r="F62" s="485"/>
      <c r="G62" s="485">
        <v>113.3</v>
      </c>
      <c r="H62" s="485">
        <v>139.05000000000001</v>
      </c>
      <c r="I62" s="485"/>
      <c r="J62" s="485">
        <v>97.850000000000009</v>
      </c>
      <c r="K62" s="485">
        <v>113.3</v>
      </c>
      <c r="L62" s="485">
        <v>139.05000000000001</v>
      </c>
    </row>
    <row r="63" spans="1:12">
      <c r="A63" s="51" t="s">
        <v>45</v>
      </c>
      <c r="B63" s="446"/>
      <c r="C63" s="90" t="s">
        <v>593</v>
      </c>
      <c r="D63" s="485">
        <v>113.3</v>
      </c>
      <c r="E63" s="485">
        <v>124.63000000000001</v>
      </c>
      <c r="F63" s="485"/>
      <c r="G63" s="485">
        <v>129.78</v>
      </c>
      <c r="H63" s="485">
        <v>175.1</v>
      </c>
      <c r="I63" s="485"/>
      <c r="J63" s="485">
        <v>124.63000000000001</v>
      </c>
      <c r="K63" s="485">
        <v>129.78</v>
      </c>
      <c r="L63" s="485">
        <v>175.1</v>
      </c>
    </row>
    <row r="64" spans="1:12" ht="15" customHeight="1">
      <c r="A64" s="51" t="s">
        <v>46</v>
      </c>
      <c r="B64" s="446"/>
      <c r="C64" s="90" t="s">
        <v>47</v>
      </c>
      <c r="D64" s="485">
        <v>113.3</v>
      </c>
      <c r="E64" s="485">
        <v>124.63000000000001</v>
      </c>
      <c r="F64" s="485"/>
      <c r="G64" s="485">
        <v>129.78</v>
      </c>
      <c r="H64" s="485">
        <v>175.1</v>
      </c>
      <c r="I64" s="485"/>
      <c r="J64" s="485">
        <v>124.63000000000001</v>
      </c>
      <c r="K64" s="485">
        <v>129.78</v>
      </c>
      <c r="L64" s="485">
        <v>175.1</v>
      </c>
    </row>
    <row r="65" spans="1:12" s="28" customFormat="1" ht="12.75" customHeight="1">
      <c r="A65" s="51" t="s">
        <v>48</v>
      </c>
      <c r="B65" s="446"/>
      <c r="C65" s="90" t="s">
        <v>49</v>
      </c>
      <c r="D65" s="485">
        <v>134.93</v>
      </c>
      <c r="E65" s="485">
        <v>156.56</v>
      </c>
      <c r="F65" s="485"/>
      <c r="G65" s="485">
        <v>173.04</v>
      </c>
      <c r="H65" s="485">
        <v>221.45000000000002</v>
      </c>
      <c r="I65" s="485"/>
      <c r="J65" s="485">
        <v>156.56</v>
      </c>
      <c r="K65" s="485">
        <v>173.04</v>
      </c>
      <c r="L65" s="485">
        <v>221.45000000000002</v>
      </c>
    </row>
    <row r="66" spans="1:12" s="28" customFormat="1" ht="12.75">
      <c r="A66" s="220" t="s">
        <v>50</v>
      </c>
      <c r="B66" s="487"/>
      <c r="C66" s="37" t="s">
        <v>51</v>
      </c>
      <c r="D66" s="486">
        <v>124.63000000000001</v>
      </c>
      <c r="E66" s="486">
        <v>146.26</v>
      </c>
      <c r="F66" s="486"/>
      <c r="G66" s="486">
        <v>162.74</v>
      </c>
      <c r="H66" s="486">
        <v>206</v>
      </c>
      <c r="I66" s="486"/>
      <c r="J66" s="486">
        <v>146.26</v>
      </c>
      <c r="K66" s="486">
        <v>162.74</v>
      </c>
      <c r="L66" s="486">
        <v>206</v>
      </c>
    </row>
    <row r="67" spans="1:12" s="28" customFormat="1" ht="15.75">
      <c r="A67" s="42"/>
      <c r="B67" s="42"/>
      <c r="C67" s="509"/>
      <c r="D67" s="876" t="s">
        <v>438</v>
      </c>
      <c r="E67" s="876" t="s">
        <v>436</v>
      </c>
      <c r="F67" s="596"/>
      <c r="G67" s="876" t="s">
        <v>938</v>
      </c>
      <c r="H67" s="876" t="s">
        <v>592</v>
      </c>
      <c r="I67" s="596"/>
      <c r="J67" s="876" t="s">
        <v>436</v>
      </c>
      <c r="K67" s="876" t="s">
        <v>938</v>
      </c>
      <c r="L67" s="876" t="s">
        <v>592</v>
      </c>
    </row>
    <row r="68" spans="1:12" s="28" customFormat="1" ht="19.5">
      <c r="A68" s="579" t="s">
        <v>423</v>
      </c>
      <c r="B68" s="580"/>
      <c r="C68" s="580"/>
      <c r="D68" s="877"/>
      <c r="E68" s="877"/>
      <c r="F68" s="597"/>
      <c r="G68" s="877"/>
      <c r="H68" s="877"/>
      <c r="I68" s="597"/>
      <c r="J68" s="877"/>
      <c r="K68" s="877"/>
      <c r="L68" s="877"/>
    </row>
    <row r="69" spans="1:12" s="28" customFormat="1" ht="14.45" customHeight="1">
      <c r="A69" s="235" t="s">
        <v>13</v>
      </c>
      <c r="B69" s="879" t="s">
        <v>939</v>
      </c>
      <c r="C69" s="880"/>
      <c r="D69" s="878"/>
      <c r="E69" s="878"/>
      <c r="F69" s="598"/>
      <c r="G69" s="878"/>
      <c r="H69" s="878"/>
      <c r="I69" s="598"/>
      <c r="J69" s="878"/>
      <c r="K69" s="878"/>
      <c r="L69" s="878"/>
    </row>
    <row r="70" spans="1:12" s="28" customFormat="1" ht="12.75">
      <c r="A70" s="49" t="s">
        <v>107</v>
      </c>
      <c r="B70" s="513"/>
      <c r="C70" s="50" t="s">
        <v>491</v>
      </c>
      <c r="D70" s="369">
        <v>18.54</v>
      </c>
      <c r="E70" s="369" t="s">
        <v>40</v>
      </c>
      <c r="F70" s="369"/>
      <c r="G70" s="369">
        <v>26.78</v>
      </c>
      <c r="H70" s="369" t="s">
        <v>40</v>
      </c>
      <c r="I70" s="369"/>
      <c r="J70" s="369" t="s">
        <v>40</v>
      </c>
      <c r="K70" s="369">
        <v>26.78</v>
      </c>
      <c r="L70" s="369" t="s">
        <v>40</v>
      </c>
    </row>
    <row r="71" spans="1:12" s="28" customFormat="1" ht="12.75">
      <c r="A71" s="51" t="s">
        <v>108</v>
      </c>
      <c r="B71" s="446"/>
      <c r="C71" s="90" t="s">
        <v>492</v>
      </c>
      <c r="D71" s="485">
        <v>23.69</v>
      </c>
      <c r="E71" s="485">
        <v>26.78</v>
      </c>
      <c r="F71" s="485"/>
      <c r="G71" s="485">
        <v>32.96</v>
      </c>
      <c r="H71" s="485">
        <v>41.2</v>
      </c>
      <c r="I71" s="485"/>
      <c r="J71" s="485">
        <v>26.78</v>
      </c>
      <c r="K71" s="485">
        <v>32.96</v>
      </c>
      <c r="L71" s="485">
        <v>41.2</v>
      </c>
    </row>
    <row r="72" spans="1:12">
      <c r="A72" s="51" t="s">
        <v>109</v>
      </c>
      <c r="B72" s="446"/>
      <c r="C72" s="90" t="s">
        <v>493</v>
      </c>
      <c r="D72" s="485">
        <v>29.87</v>
      </c>
      <c r="E72" s="485" t="s">
        <v>40</v>
      </c>
      <c r="F72" s="485"/>
      <c r="G72" s="485">
        <v>38.11</v>
      </c>
      <c r="H72" s="485" t="s">
        <v>40</v>
      </c>
      <c r="I72" s="485"/>
      <c r="J72" s="485" t="s">
        <v>40</v>
      </c>
      <c r="K72" s="485">
        <v>38.11</v>
      </c>
      <c r="L72" s="485" t="s">
        <v>40</v>
      </c>
    </row>
    <row r="73" spans="1:12" ht="15" customHeight="1">
      <c r="A73" s="220" t="s">
        <v>110</v>
      </c>
      <c r="B73" s="487"/>
      <c r="C73" s="37" t="s">
        <v>494</v>
      </c>
      <c r="D73" s="486">
        <v>41.2</v>
      </c>
      <c r="E73" s="461">
        <v>46.35</v>
      </c>
      <c r="F73" s="461"/>
      <c r="G73" s="486">
        <v>48.410000000000004</v>
      </c>
      <c r="H73" s="461" t="s">
        <v>40</v>
      </c>
      <c r="I73" s="461"/>
      <c r="J73" s="461">
        <v>46.35</v>
      </c>
      <c r="K73" s="486">
        <v>48.410000000000004</v>
      </c>
      <c r="L73" s="461" t="s">
        <v>40</v>
      </c>
    </row>
    <row r="75" spans="1:12" ht="15" customHeight="1">
      <c r="A75" s="10"/>
      <c r="B75" s="10"/>
    </row>
  </sheetData>
  <mergeCells count="92">
    <mergeCell ref="J67:J69"/>
    <mergeCell ref="K67:K69"/>
    <mergeCell ref="L67:L69"/>
    <mergeCell ref="B69:C69"/>
    <mergeCell ref="B59:C59"/>
    <mergeCell ref="D67:D69"/>
    <mergeCell ref="E67:E69"/>
    <mergeCell ref="G67:G69"/>
    <mergeCell ref="H67:H69"/>
    <mergeCell ref="G54:H54"/>
    <mergeCell ref="K54:L54"/>
    <mergeCell ref="G55:H55"/>
    <mergeCell ref="K55:L55"/>
    <mergeCell ref="D57:D59"/>
    <mergeCell ref="E57:E59"/>
    <mergeCell ref="G57:G59"/>
    <mergeCell ref="H57:H59"/>
    <mergeCell ref="J57:J59"/>
    <mergeCell ref="K57:K59"/>
    <mergeCell ref="L57:L59"/>
    <mergeCell ref="G51:H51"/>
    <mergeCell ref="K51:L51"/>
    <mergeCell ref="G52:H52"/>
    <mergeCell ref="K52:L52"/>
    <mergeCell ref="G53:H53"/>
    <mergeCell ref="K53:L53"/>
    <mergeCell ref="G48:H48"/>
    <mergeCell ref="K48:L48"/>
    <mergeCell ref="G49:H49"/>
    <mergeCell ref="K49:L49"/>
    <mergeCell ref="G50:H50"/>
    <mergeCell ref="K50:L50"/>
    <mergeCell ref="G45:H45"/>
    <mergeCell ref="K45:L45"/>
    <mergeCell ref="G46:H46"/>
    <mergeCell ref="K46:L46"/>
    <mergeCell ref="G47:H47"/>
    <mergeCell ref="K47:L47"/>
    <mergeCell ref="G42:H42"/>
    <mergeCell ref="K42:L42"/>
    <mergeCell ref="G43:H43"/>
    <mergeCell ref="K43:L43"/>
    <mergeCell ref="G44:H44"/>
    <mergeCell ref="K44:L44"/>
    <mergeCell ref="G39:H39"/>
    <mergeCell ref="K39:L39"/>
    <mergeCell ref="G40:H40"/>
    <mergeCell ref="K40:L40"/>
    <mergeCell ref="G41:H41"/>
    <mergeCell ref="K41:L41"/>
    <mergeCell ref="G36:H36"/>
    <mergeCell ref="K36:L36"/>
    <mergeCell ref="G37:H37"/>
    <mergeCell ref="K37:L37"/>
    <mergeCell ref="G38:H38"/>
    <mergeCell ref="K38:L38"/>
    <mergeCell ref="G33:H33"/>
    <mergeCell ref="K33:L33"/>
    <mergeCell ref="G34:H34"/>
    <mergeCell ref="K34:L34"/>
    <mergeCell ref="G35:H35"/>
    <mergeCell ref="K35:L35"/>
    <mergeCell ref="G30:H30"/>
    <mergeCell ref="K30:L30"/>
    <mergeCell ref="G31:H31"/>
    <mergeCell ref="K31:L31"/>
    <mergeCell ref="G32:H32"/>
    <mergeCell ref="K32:L32"/>
    <mergeCell ref="G27:H27"/>
    <mergeCell ref="K27:L27"/>
    <mergeCell ref="G28:H28"/>
    <mergeCell ref="K28:L28"/>
    <mergeCell ref="G29:H29"/>
    <mergeCell ref="K29:L29"/>
    <mergeCell ref="C10:C11"/>
    <mergeCell ref="G25:H25"/>
    <mergeCell ref="K25:L25"/>
    <mergeCell ref="G26:H26"/>
    <mergeCell ref="K26:L26"/>
    <mergeCell ref="F8:F9"/>
    <mergeCell ref="B1:L1"/>
    <mergeCell ref="A2:L2"/>
    <mergeCell ref="A3:L5"/>
    <mergeCell ref="S4:X6"/>
    <mergeCell ref="J6:L6"/>
    <mergeCell ref="G7:H7"/>
    <mergeCell ref="K7:L7"/>
    <mergeCell ref="G8:G9"/>
    <mergeCell ref="H8:H9"/>
    <mergeCell ref="I8:I9"/>
    <mergeCell ref="K8:K9"/>
    <mergeCell ref="L8:L9"/>
  </mergeCells>
  <conditionalFormatting sqref="D37 J40:K41 J42:J44 A60:I66 A70:I73 A47:G55 A40:G44 A27:D36 E31:E34 H33:H34 J31:J34 G31:G34 F28:F37 I28:I37 K29:K37">
    <cfRule type="expression" dxfId="9" priority="11">
      <formula>ROW()=EVEN(ROW())</formula>
    </cfRule>
  </conditionalFormatting>
  <conditionalFormatting sqref="D10:D16">
    <cfRule type="expression" dxfId="8" priority="8">
      <formula>" =MOD(ROW(),2)=0"</formula>
    </cfRule>
    <cfRule type="expression" priority="9">
      <formula>" =MOD(ROW(),2)=0"</formula>
    </cfRule>
    <cfRule type="expression" dxfId="7" priority="10">
      <formula>" =MOD(ROW(),2)=0"</formula>
    </cfRule>
  </conditionalFormatting>
  <conditionalFormatting sqref="A37 C37">
    <cfRule type="expression" dxfId="6" priority="7">
      <formula>ROW()=EVEN(ROW())</formula>
    </cfRule>
  </conditionalFormatting>
  <conditionalFormatting sqref="H36 E27:I27 H31 E35:E37 G36:G37 G29 G30:H30 G35:H35 E28:E30 G28:H28">
    <cfRule type="expression" dxfId="5" priority="6">
      <formula>ROW()=EVEN(ROW())</formula>
    </cfRule>
  </conditionalFormatting>
  <conditionalFormatting sqref="J60:L66 J70:L73 J47:K55">
    <cfRule type="expression" dxfId="4" priority="5">
      <formula>ROW()=EVEN(ROW())</formula>
    </cfRule>
  </conditionalFormatting>
  <conditionalFormatting sqref="J35:J37 J27:K28 J29:J30">
    <cfRule type="expression" dxfId="3" priority="4">
      <formula>ROW()=EVEN(ROW())</formula>
    </cfRule>
  </conditionalFormatting>
  <conditionalFormatting sqref="K42">
    <cfRule type="expression" dxfId="2" priority="3">
      <formula>ROW()=EVEN(ROW())</formula>
    </cfRule>
  </conditionalFormatting>
  <conditionalFormatting sqref="K43">
    <cfRule type="expression" dxfId="1" priority="2">
      <formula>ROW()=EVEN(ROW())</formula>
    </cfRule>
  </conditionalFormatting>
  <conditionalFormatting sqref="K44">
    <cfRule type="expression" dxfId="0" priority="1">
      <formula>ROW()=EVEN(ROW())</formula>
    </cfRule>
  </conditionalFormatting>
  <printOptions horizontalCentered="1"/>
  <pageMargins left="0.7" right="0.65" top="0.75" bottom="0.75" header="0" footer="0.3"/>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3:M67"/>
  <sheetViews>
    <sheetView showGridLines="0" zoomScale="80" zoomScaleNormal="80" workbookViewId="0">
      <selection activeCell="B1" sqref="A1:M66"/>
    </sheetView>
  </sheetViews>
  <sheetFormatPr defaultColWidth="9.140625" defaultRowHeight="15"/>
  <cols>
    <col min="2" max="2" width="44.5703125" customWidth="1"/>
    <col min="3" max="3" width="8.85546875" customWidth="1"/>
    <col min="4" max="5" width="9.5703125" customWidth="1"/>
    <col min="6" max="6" width="2" customWidth="1"/>
    <col min="7" max="7" width="10.140625" customWidth="1"/>
    <col min="8" max="8" width="9.5703125" customWidth="1"/>
    <col min="9" max="9" width="6" customWidth="1"/>
    <col min="10" max="10" width="5" customWidth="1"/>
    <col min="11" max="11" width="7.5703125" customWidth="1"/>
    <col min="12" max="12" width="7.85546875" customWidth="1"/>
    <col min="13" max="13" width="8" customWidth="1"/>
  </cols>
  <sheetData>
    <row r="3" spans="1:13" ht="30">
      <c r="A3" s="881" t="s">
        <v>982</v>
      </c>
      <c r="B3" s="881"/>
      <c r="C3" s="881"/>
      <c r="D3" s="881"/>
      <c r="E3" s="881"/>
      <c r="F3" s="881"/>
      <c r="G3" s="881"/>
      <c r="H3" s="881"/>
      <c r="I3" s="881"/>
      <c r="J3" s="881"/>
      <c r="K3" s="881"/>
      <c r="L3" s="881"/>
      <c r="M3" s="881"/>
    </row>
    <row r="4" spans="1:13" ht="15.75">
      <c r="A4" s="882" t="s">
        <v>983</v>
      </c>
      <c r="B4" s="882"/>
      <c r="C4" s="882"/>
      <c r="D4" s="882"/>
      <c r="E4" s="882"/>
      <c r="F4" s="882"/>
      <c r="G4" s="882"/>
      <c r="H4" s="882"/>
      <c r="I4" s="882"/>
      <c r="J4" s="882"/>
      <c r="K4" s="882"/>
      <c r="L4" s="882"/>
      <c r="M4" s="882"/>
    </row>
    <row r="6" spans="1:13" ht="22.5">
      <c r="B6" s="15"/>
      <c r="C6" s="15"/>
      <c r="D6" s="15"/>
      <c r="E6" s="15"/>
      <c r="F6" s="15"/>
      <c r="G6" s="15"/>
      <c r="H6" s="15"/>
      <c r="I6" s="15"/>
      <c r="J6" s="15"/>
      <c r="K6" s="15"/>
      <c r="L6" s="15"/>
      <c r="M6" s="15"/>
    </row>
    <row r="7" spans="1:13" ht="15.75">
      <c r="B7" s="169"/>
      <c r="C7" s="169"/>
      <c r="D7" s="169"/>
      <c r="E7" s="169"/>
      <c r="F7" s="169"/>
      <c r="G7" s="169"/>
      <c r="H7" s="169"/>
      <c r="I7" s="169"/>
      <c r="J7" s="169"/>
      <c r="K7" s="169"/>
      <c r="L7" s="169"/>
      <c r="M7" s="169"/>
    </row>
    <row r="8" spans="1:13">
      <c r="A8" s="10"/>
      <c r="B8" s="10"/>
      <c r="C8" s="40"/>
      <c r="D8" s="40"/>
      <c r="E8" s="40"/>
      <c r="F8" s="40"/>
    </row>
    <row r="9" spans="1:13" ht="19.5">
      <c r="A9" s="600" t="s">
        <v>36</v>
      </c>
      <c r="B9" s="601"/>
      <c r="C9" s="601"/>
      <c r="D9" s="602"/>
      <c r="E9" s="603"/>
      <c r="F9" s="330"/>
      <c r="G9" s="600" t="s">
        <v>19</v>
      </c>
      <c r="H9" s="601"/>
      <c r="I9" s="601"/>
      <c r="J9" s="601"/>
      <c r="K9" s="601"/>
      <c r="L9" s="602"/>
      <c r="M9" s="603"/>
    </row>
    <row r="10" spans="1:13" ht="19.5">
      <c r="A10" s="41" t="s">
        <v>37</v>
      </c>
      <c r="B10" s="604"/>
      <c r="C10" s="604"/>
      <c r="D10" s="605"/>
      <c r="E10" s="606"/>
      <c r="F10" s="330"/>
      <c r="G10" s="41" t="s">
        <v>323</v>
      </c>
      <c r="H10" s="604"/>
      <c r="I10" s="604"/>
      <c r="J10" s="604"/>
      <c r="K10" s="604"/>
      <c r="L10" s="605"/>
      <c r="M10" s="606"/>
    </row>
    <row r="11" spans="1:13">
      <c r="A11" s="166" t="s">
        <v>984</v>
      </c>
      <c r="B11" s="167"/>
      <c r="C11" s="167"/>
      <c r="D11" s="167"/>
      <c r="E11" s="168"/>
      <c r="F11" s="10"/>
      <c r="G11" s="166"/>
      <c r="H11" s="167"/>
      <c r="I11" s="167"/>
      <c r="J11" s="167"/>
      <c r="K11" s="167"/>
      <c r="L11" s="167"/>
      <c r="M11" s="168"/>
    </row>
    <row r="12" spans="1:13">
      <c r="A12" s="216" t="s">
        <v>13</v>
      </c>
      <c r="B12" s="217" t="s">
        <v>34</v>
      </c>
      <c r="C12" s="462" t="s">
        <v>529</v>
      </c>
      <c r="D12" s="462" t="s">
        <v>530</v>
      </c>
      <c r="E12" s="475" t="s">
        <v>531</v>
      </c>
      <c r="F12" s="9"/>
      <c r="G12" s="216" t="s">
        <v>13</v>
      </c>
      <c r="H12" s="217" t="s">
        <v>35</v>
      </c>
      <c r="I12" s="217"/>
      <c r="J12" s="217"/>
      <c r="K12" s="462" t="s">
        <v>529</v>
      </c>
      <c r="L12" s="462" t="s">
        <v>530</v>
      </c>
      <c r="M12" s="475" t="s">
        <v>531</v>
      </c>
    </row>
    <row r="13" spans="1:13" s="28" customFormat="1" ht="14.45" customHeight="1">
      <c r="A13" s="35" t="s">
        <v>20</v>
      </c>
      <c r="B13" s="90" t="s">
        <v>439</v>
      </c>
      <c r="C13" s="463">
        <v>20</v>
      </c>
      <c r="D13" s="463">
        <v>24</v>
      </c>
      <c r="E13" s="464">
        <v>32.5</v>
      </c>
      <c r="F13" s="30"/>
      <c r="G13" s="35" t="s">
        <v>21</v>
      </c>
      <c r="H13" s="90" t="s">
        <v>373</v>
      </c>
      <c r="I13" s="90"/>
      <c r="J13" s="90"/>
      <c r="K13" s="463">
        <v>27</v>
      </c>
      <c r="L13" s="463">
        <v>31</v>
      </c>
      <c r="M13" s="464">
        <v>38</v>
      </c>
    </row>
    <row r="14" spans="1:13" s="28" customFormat="1" ht="14.45" customHeight="1">
      <c r="A14" s="35" t="s">
        <v>308</v>
      </c>
      <c r="B14" s="90" t="s">
        <v>456</v>
      </c>
      <c r="C14" s="463">
        <v>19</v>
      </c>
      <c r="D14" s="463">
        <v>22</v>
      </c>
      <c r="E14" s="464">
        <v>27</v>
      </c>
      <c r="F14" s="30"/>
      <c r="G14" s="35" t="s">
        <v>22</v>
      </c>
      <c r="H14" s="90" t="s">
        <v>392</v>
      </c>
      <c r="I14" s="90"/>
      <c r="J14" s="90"/>
      <c r="K14" s="463">
        <v>30</v>
      </c>
      <c r="L14" s="463">
        <v>33</v>
      </c>
      <c r="M14" s="464">
        <v>42</v>
      </c>
    </row>
    <row r="15" spans="1:13" s="28" customFormat="1" ht="14.45" customHeight="1">
      <c r="A15" s="35" t="s">
        <v>28</v>
      </c>
      <c r="B15" s="90" t="s">
        <v>457</v>
      </c>
      <c r="C15" s="463">
        <v>28</v>
      </c>
      <c r="D15" s="463">
        <v>33</v>
      </c>
      <c r="E15" s="464">
        <v>49</v>
      </c>
      <c r="F15" s="30"/>
      <c r="G15" s="35" t="s">
        <v>23</v>
      </c>
      <c r="H15" s="90" t="s">
        <v>393</v>
      </c>
      <c r="I15" s="90"/>
      <c r="J15" s="90"/>
      <c r="K15" s="463">
        <v>30</v>
      </c>
      <c r="L15" s="463">
        <v>33</v>
      </c>
      <c r="M15" s="464">
        <v>48</v>
      </c>
    </row>
    <row r="16" spans="1:13" s="28" customFormat="1" ht="14.45" customHeight="1">
      <c r="A16" s="35" t="s">
        <v>29</v>
      </c>
      <c r="B16" s="90" t="s">
        <v>985</v>
      </c>
      <c r="C16" s="463">
        <v>28</v>
      </c>
      <c r="D16" s="463">
        <v>33</v>
      </c>
      <c r="E16" s="464">
        <v>49</v>
      </c>
      <c r="F16" s="30"/>
      <c r="G16" s="35" t="s">
        <v>24</v>
      </c>
      <c r="H16" s="90" t="s">
        <v>394</v>
      </c>
      <c r="I16" s="90"/>
      <c r="J16" s="90"/>
      <c r="K16" s="463">
        <v>30</v>
      </c>
      <c r="L16" s="463">
        <v>33</v>
      </c>
      <c r="M16" s="464">
        <v>48</v>
      </c>
    </row>
    <row r="17" spans="1:13" s="28" customFormat="1" ht="14.45" customHeight="1">
      <c r="A17" s="35" t="s">
        <v>30</v>
      </c>
      <c r="B17" s="90" t="s">
        <v>481</v>
      </c>
      <c r="C17" s="463">
        <v>28</v>
      </c>
      <c r="D17" s="463">
        <v>33</v>
      </c>
      <c r="E17" s="464">
        <v>51</v>
      </c>
      <c r="F17" s="30"/>
      <c r="G17" s="35" t="s">
        <v>27</v>
      </c>
      <c r="H17" s="90" t="s">
        <v>274</v>
      </c>
      <c r="I17" s="90"/>
      <c r="J17" s="90"/>
      <c r="K17" s="463">
        <v>30</v>
      </c>
      <c r="L17" s="463">
        <v>33</v>
      </c>
      <c r="M17" s="464">
        <v>48</v>
      </c>
    </row>
    <row r="18" spans="1:13" s="28" customFormat="1" ht="14.45" customHeight="1">
      <c r="A18" s="35" t="s">
        <v>31</v>
      </c>
      <c r="B18" s="90" t="s">
        <v>458</v>
      </c>
      <c r="C18" s="463">
        <v>25</v>
      </c>
      <c r="D18" s="463">
        <v>30</v>
      </c>
      <c r="E18" s="464">
        <v>47</v>
      </c>
      <c r="F18" s="30"/>
      <c r="G18" s="35" t="s">
        <v>305</v>
      </c>
      <c r="H18" s="90" t="s">
        <v>306</v>
      </c>
      <c r="I18" s="90"/>
      <c r="J18" s="90"/>
      <c r="K18" s="463">
        <v>31</v>
      </c>
      <c r="L18" s="463">
        <v>34</v>
      </c>
      <c r="M18" s="464">
        <v>50</v>
      </c>
    </row>
    <row r="19" spans="1:13" s="28" customFormat="1" ht="14.45" customHeight="1">
      <c r="A19" s="35" t="s">
        <v>32</v>
      </c>
      <c r="B19" s="90" t="s">
        <v>351</v>
      </c>
      <c r="C19" s="463">
        <v>47.5</v>
      </c>
      <c r="D19" s="463">
        <v>52.5</v>
      </c>
      <c r="E19" s="464">
        <v>65</v>
      </c>
      <c r="F19" s="30"/>
      <c r="G19" s="35" t="s">
        <v>307</v>
      </c>
      <c r="H19" s="90" t="s">
        <v>986</v>
      </c>
      <c r="I19" s="90"/>
      <c r="J19" s="90"/>
      <c r="K19" s="463">
        <v>27</v>
      </c>
      <c r="L19" s="463">
        <v>33</v>
      </c>
      <c r="M19" s="464">
        <v>46</v>
      </c>
    </row>
    <row r="20" spans="1:13" s="28" customFormat="1" ht="14.45" customHeight="1">
      <c r="A20" s="35" t="s">
        <v>33</v>
      </c>
      <c r="B20" s="90" t="s">
        <v>987</v>
      </c>
      <c r="C20" s="463">
        <v>30</v>
      </c>
      <c r="D20" s="463">
        <v>35</v>
      </c>
      <c r="E20" s="464">
        <v>55</v>
      </c>
      <c r="F20" s="30"/>
      <c r="G20" s="35" t="s">
        <v>272</v>
      </c>
      <c r="H20" s="90" t="s">
        <v>273</v>
      </c>
      <c r="I20" s="90"/>
      <c r="J20" s="90"/>
      <c r="K20" s="463">
        <v>30</v>
      </c>
      <c r="L20" s="463">
        <v>33</v>
      </c>
      <c r="M20" s="464">
        <v>48</v>
      </c>
    </row>
    <row r="21" spans="1:13" s="28" customFormat="1" ht="14.45" customHeight="1">
      <c r="A21" s="35" t="s">
        <v>309</v>
      </c>
      <c r="B21" s="90" t="s">
        <v>988</v>
      </c>
      <c r="C21" s="463">
        <v>24</v>
      </c>
      <c r="D21" s="463">
        <v>28</v>
      </c>
      <c r="E21" s="464">
        <v>35</v>
      </c>
      <c r="F21" s="30"/>
      <c r="G21" s="35"/>
      <c r="H21" s="90"/>
      <c r="I21" s="90"/>
      <c r="J21" s="90"/>
      <c r="K21" s="463"/>
      <c r="L21" s="463"/>
      <c r="M21" s="464"/>
    </row>
    <row r="22" spans="1:13" s="28" customFormat="1" ht="14.45" customHeight="1">
      <c r="A22" s="35" t="s">
        <v>372</v>
      </c>
      <c r="B22" s="90" t="s">
        <v>459</v>
      </c>
      <c r="C22" s="463">
        <v>31</v>
      </c>
      <c r="D22" s="463">
        <v>37</v>
      </c>
      <c r="E22" s="464">
        <v>52.5</v>
      </c>
      <c r="F22" s="30"/>
      <c r="G22" s="35"/>
      <c r="H22" s="90"/>
      <c r="I22" s="90"/>
      <c r="J22" s="90"/>
      <c r="K22" s="463"/>
      <c r="L22" s="463"/>
      <c r="M22" s="464"/>
    </row>
    <row r="23" spans="1:13" s="28" customFormat="1" ht="14.45" customHeight="1">
      <c r="A23" s="35"/>
      <c r="B23" s="90"/>
      <c r="C23" s="463"/>
      <c r="D23" s="463"/>
      <c r="E23" s="464"/>
      <c r="F23" s="30"/>
      <c r="G23" s="36" t="s">
        <v>310</v>
      </c>
      <c r="H23" s="37"/>
      <c r="I23" s="37"/>
      <c r="J23" s="37"/>
      <c r="K23" s="883" t="s">
        <v>319</v>
      </c>
      <c r="L23" s="883"/>
      <c r="M23" s="884"/>
    </row>
    <row r="24" spans="1:13" s="28" customFormat="1" ht="14.45" customHeight="1">
      <c r="A24" s="131" t="s">
        <v>315</v>
      </c>
      <c r="B24" s="90"/>
      <c r="C24" s="463"/>
      <c r="D24" s="463"/>
      <c r="E24" s="464">
        <v>17</v>
      </c>
      <c r="F24" s="30"/>
      <c r="G24" s="8"/>
      <c r="H24" s="8"/>
      <c r="I24" s="8"/>
      <c r="J24" s="8"/>
      <c r="K24" s="8"/>
      <c r="L24" s="8"/>
      <c r="M24" s="8"/>
    </row>
    <row r="25" spans="1:13" s="28" customFormat="1" ht="14.45" customHeight="1">
      <c r="A25" s="131" t="s">
        <v>521</v>
      </c>
      <c r="B25" s="90"/>
      <c r="C25" s="463"/>
      <c r="D25" s="463"/>
      <c r="E25" s="464">
        <v>35</v>
      </c>
      <c r="F25" s="30"/>
      <c r="G25" s="8"/>
      <c r="H25" s="8"/>
      <c r="I25" s="8"/>
      <c r="J25" s="8"/>
      <c r="K25" s="8"/>
      <c r="L25" s="8"/>
      <c r="M25" s="8"/>
    </row>
    <row r="26" spans="1:13" s="28" customFormat="1" ht="14.45" customHeight="1">
      <c r="A26" s="131" t="s">
        <v>477</v>
      </c>
      <c r="B26" s="90"/>
      <c r="C26" s="886" t="s">
        <v>478</v>
      </c>
      <c r="D26" s="886"/>
      <c r="E26" s="887"/>
      <c r="F26" s="463"/>
      <c r="G26" s="8"/>
      <c r="H26" s="8"/>
      <c r="I26" s="8"/>
      <c r="J26" s="8"/>
      <c r="K26" s="8"/>
      <c r="L26" s="8"/>
      <c r="M26" s="8"/>
    </row>
    <row r="27" spans="1:13" s="28" customFormat="1" ht="14.45" customHeight="1">
      <c r="A27" s="131" t="s">
        <v>324</v>
      </c>
      <c r="B27" s="90"/>
      <c r="C27" s="886" t="s">
        <v>479</v>
      </c>
      <c r="D27" s="886"/>
      <c r="E27" s="887"/>
      <c r="F27" s="463"/>
      <c r="G27" s="8"/>
      <c r="H27" s="8"/>
      <c r="I27" s="8"/>
      <c r="J27" s="8"/>
      <c r="K27" s="8"/>
      <c r="L27" s="8"/>
      <c r="M27" s="8"/>
    </row>
    <row r="28" spans="1:13" s="28" customFormat="1" ht="14.45" customHeight="1">
      <c r="A28" s="132" t="s">
        <v>318</v>
      </c>
      <c r="B28" s="37"/>
      <c r="C28" s="883" t="s">
        <v>480</v>
      </c>
      <c r="D28" s="883"/>
      <c r="E28" s="884"/>
      <c r="F28" s="463"/>
      <c r="G28" s="8"/>
      <c r="H28" s="8"/>
      <c r="I28" s="8"/>
      <c r="J28" s="8"/>
      <c r="K28" s="8"/>
      <c r="L28" s="8"/>
      <c r="M28" s="8"/>
    </row>
    <row r="29" spans="1:13" ht="15.75">
      <c r="A29" s="10"/>
      <c r="B29" s="42"/>
      <c r="C29" s="42"/>
      <c r="D29" s="42"/>
      <c r="E29" s="42"/>
      <c r="F29" s="42"/>
      <c r="G29" s="42"/>
      <c r="H29" s="42"/>
      <c r="I29" s="42"/>
      <c r="J29" s="42"/>
      <c r="K29" s="42"/>
      <c r="L29" s="42"/>
      <c r="M29" s="42"/>
    </row>
    <row r="30" spans="1:13" ht="19.5">
      <c r="A30" s="600" t="s">
        <v>124</v>
      </c>
      <c r="B30" s="602"/>
      <c r="C30" s="602"/>
      <c r="D30" s="602"/>
      <c r="E30" s="602"/>
      <c r="F30" s="602"/>
      <c r="G30" s="602"/>
      <c r="H30" s="607"/>
      <c r="I30" s="42"/>
      <c r="J30" s="42"/>
      <c r="K30" s="42"/>
      <c r="L30" s="42"/>
      <c r="M30" s="42"/>
    </row>
    <row r="31" spans="1:13" ht="19.5">
      <c r="A31" s="41" t="s">
        <v>101</v>
      </c>
      <c r="B31" s="605"/>
      <c r="C31" s="605"/>
      <c r="D31" s="605"/>
      <c r="E31" s="605"/>
      <c r="F31" s="605"/>
      <c r="G31" s="605"/>
      <c r="H31" s="608"/>
      <c r="I31" s="42"/>
      <c r="J31" s="42"/>
      <c r="K31" s="42"/>
      <c r="L31" s="42"/>
      <c r="M31" s="42"/>
    </row>
    <row r="32" spans="1:13" ht="19.5">
      <c r="A32" s="166" t="s">
        <v>125</v>
      </c>
      <c r="B32" s="609"/>
      <c r="C32" s="609"/>
      <c r="D32" s="609"/>
      <c r="E32" s="609"/>
      <c r="F32" s="609"/>
      <c r="G32" s="609"/>
      <c r="H32" s="610"/>
      <c r="I32" s="42"/>
      <c r="J32" s="42"/>
      <c r="K32" s="42"/>
      <c r="L32" s="42"/>
      <c r="M32" s="42"/>
    </row>
    <row r="33" spans="1:13" ht="54.75" customHeight="1">
      <c r="A33" s="216" t="s">
        <v>13</v>
      </c>
      <c r="B33" s="217" t="s">
        <v>104</v>
      </c>
      <c r="C33" s="462" t="s">
        <v>529</v>
      </c>
      <c r="D33" s="462" t="s">
        <v>530</v>
      </c>
      <c r="E33" s="885" t="s">
        <v>531</v>
      </c>
      <c r="F33" s="885"/>
      <c r="G33" s="170" t="s">
        <v>105</v>
      </c>
      <c r="H33" s="475" t="s">
        <v>90</v>
      </c>
      <c r="I33" s="42"/>
      <c r="J33" s="42"/>
      <c r="K33" s="42"/>
      <c r="L33" s="42"/>
      <c r="M33" s="42"/>
    </row>
    <row r="34" spans="1:13" s="8" customFormat="1" ht="14.45" customHeight="1">
      <c r="A34" s="49" t="s">
        <v>91</v>
      </c>
      <c r="B34" s="50" t="s">
        <v>461</v>
      </c>
      <c r="C34" s="465">
        <v>0</v>
      </c>
      <c r="D34" s="465">
        <v>0</v>
      </c>
      <c r="E34" s="888">
        <v>0</v>
      </c>
      <c r="F34" s="889"/>
      <c r="G34" s="369">
        <v>5</v>
      </c>
      <c r="H34" s="369">
        <v>5</v>
      </c>
    </row>
    <row r="35" spans="1:13" s="8" customFormat="1" ht="14.45" customHeight="1">
      <c r="A35" s="51" t="s">
        <v>93</v>
      </c>
      <c r="B35" s="90" t="s">
        <v>94</v>
      </c>
      <c r="C35" s="463">
        <v>15</v>
      </c>
      <c r="D35" s="463">
        <v>17</v>
      </c>
      <c r="E35" s="886">
        <v>23</v>
      </c>
      <c r="F35" s="887"/>
      <c r="G35" s="485">
        <v>20</v>
      </c>
      <c r="H35" s="485">
        <v>16</v>
      </c>
    </row>
    <row r="36" spans="1:13" s="8" customFormat="1" ht="14.45" customHeight="1">
      <c r="A36" s="51" t="s">
        <v>95</v>
      </c>
      <c r="B36" s="90" t="s">
        <v>395</v>
      </c>
      <c r="C36" s="463">
        <v>24</v>
      </c>
      <c r="D36" s="463">
        <v>25</v>
      </c>
      <c r="E36" s="886">
        <v>32</v>
      </c>
      <c r="F36" s="887"/>
      <c r="G36" s="485">
        <v>28</v>
      </c>
      <c r="H36" s="485">
        <v>24</v>
      </c>
    </row>
    <row r="37" spans="1:13" s="8" customFormat="1" ht="14.45" customHeight="1">
      <c r="A37" s="51" t="s">
        <v>96</v>
      </c>
      <c r="B37" s="90" t="s">
        <v>97</v>
      </c>
      <c r="C37" s="463">
        <v>12</v>
      </c>
      <c r="D37" s="463">
        <v>14</v>
      </c>
      <c r="E37" s="886">
        <v>20</v>
      </c>
      <c r="F37" s="887"/>
      <c r="G37" s="485">
        <v>16</v>
      </c>
      <c r="H37" s="485">
        <v>12</v>
      </c>
    </row>
    <row r="38" spans="1:13" s="8" customFormat="1" ht="14.45" customHeight="1">
      <c r="A38" s="51" t="s">
        <v>98</v>
      </c>
      <c r="B38" s="90" t="s">
        <v>375</v>
      </c>
      <c r="C38" s="463">
        <v>18</v>
      </c>
      <c r="D38" s="463">
        <v>20</v>
      </c>
      <c r="E38" s="886">
        <v>26</v>
      </c>
      <c r="F38" s="887"/>
      <c r="G38" s="485">
        <v>22</v>
      </c>
      <c r="H38" s="485">
        <v>18</v>
      </c>
    </row>
    <row r="39" spans="1:13" s="8" customFormat="1" ht="14.45" customHeight="1">
      <c r="A39" s="51" t="s">
        <v>99</v>
      </c>
      <c r="B39" s="90" t="s">
        <v>374</v>
      </c>
      <c r="C39" s="463">
        <v>30</v>
      </c>
      <c r="D39" s="463">
        <v>35</v>
      </c>
      <c r="E39" s="886">
        <v>50</v>
      </c>
      <c r="F39" s="887"/>
      <c r="G39" s="485">
        <v>39</v>
      </c>
      <c r="H39" s="485" t="s">
        <v>40</v>
      </c>
    </row>
    <row r="40" spans="1:13" s="8" customFormat="1" ht="14.45" customHeight="1">
      <c r="A40" s="51" t="s">
        <v>254</v>
      </c>
      <c r="B40" s="90" t="s">
        <v>989</v>
      </c>
      <c r="C40" s="463">
        <v>36</v>
      </c>
      <c r="D40" s="463">
        <v>40</v>
      </c>
      <c r="E40" s="886">
        <v>50</v>
      </c>
      <c r="F40" s="887"/>
      <c r="G40" s="485" t="s">
        <v>40</v>
      </c>
      <c r="H40" s="485" t="s">
        <v>40</v>
      </c>
    </row>
    <row r="41" spans="1:13" s="8" customFormat="1" ht="14.45" customHeight="1">
      <c r="A41" s="51" t="s">
        <v>370</v>
      </c>
      <c r="B41" s="90" t="s">
        <v>522</v>
      </c>
      <c r="C41" s="463">
        <v>20</v>
      </c>
      <c r="D41" s="463">
        <v>20</v>
      </c>
      <c r="E41" s="886">
        <v>20</v>
      </c>
      <c r="F41" s="887"/>
      <c r="G41" s="485" t="s">
        <v>40</v>
      </c>
      <c r="H41" s="485" t="s">
        <v>40</v>
      </c>
    </row>
    <row r="42" spans="1:13" s="8" customFormat="1" ht="14.45" customHeight="1">
      <c r="A42" s="220" t="s">
        <v>100</v>
      </c>
      <c r="B42" s="37" t="s">
        <v>371</v>
      </c>
      <c r="C42" s="460">
        <v>17</v>
      </c>
      <c r="D42" s="460">
        <v>18</v>
      </c>
      <c r="E42" s="883">
        <v>22</v>
      </c>
      <c r="F42" s="884"/>
      <c r="G42" s="486" t="s">
        <v>40</v>
      </c>
      <c r="H42" s="486" t="s">
        <v>40</v>
      </c>
    </row>
    <row r="43" spans="1:13" s="8" customFormat="1" ht="14.45" customHeight="1">
      <c r="A43" s="11"/>
      <c r="B43" s="10"/>
      <c r="C43" s="611"/>
      <c r="D43" s="612"/>
      <c r="E43" s="612"/>
      <c r="F43" s="612"/>
      <c r="G43" s="613"/>
      <c r="H43" s="611"/>
    </row>
    <row r="44" spans="1:13" ht="19.5">
      <c r="A44" s="614" t="s">
        <v>990</v>
      </c>
      <c r="B44" s="615"/>
      <c r="C44" s="615"/>
      <c r="D44" s="616"/>
      <c r="E44" s="617"/>
      <c r="F44" s="330"/>
      <c r="G44" s="42"/>
      <c r="H44" s="42"/>
      <c r="I44" s="42"/>
      <c r="J44" s="42"/>
      <c r="K44" s="42"/>
      <c r="L44" s="42"/>
      <c r="M44" s="42"/>
    </row>
    <row r="45" spans="1:13" ht="15.75">
      <c r="A45" s="216" t="s">
        <v>13</v>
      </c>
      <c r="B45" s="217" t="s">
        <v>102</v>
      </c>
      <c r="C45" s="462" t="s">
        <v>529</v>
      </c>
      <c r="D45" s="462" t="s">
        <v>530</v>
      </c>
      <c r="E45" s="475" t="s">
        <v>531</v>
      </c>
      <c r="F45" s="9"/>
      <c r="G45" s="42"/>
      <c r="H45" s="42"/>
      <c r="I45" s="42"/>
      <c r="J45" s="42"/>
      <c r="K45" s="42"/>
      <c r="L45" s="42"/>
      <c r="M45" s="42"/>
    </row>
    <row r="46" spans="1:13" ht="15.75">
      <c r="A46" s="470" t="s">
        <v>991</v>
      </c>
      <c r="B46" s="306" t="s">
        <v>992</v>
      </c>
      <c r="C46" s="149">
        <v>25</v>
      </c>
      <c r="D46" s="149">
        <v>25</v>
      </c>
      <c r="E46" s="285">
        <v>25</v>
      </c>
      <c r="F46" s="9"/>
      <c r="G46" s="42"/>
      <c r="H46" s="42"/>
      <c r="I46" s="42"/>
      <c r="J46" s="42"/>
      <c r="K46" s="42"/>
      <c r="L46" s="42"/>
      <c r="M46" s="42"/>
    </row>
    <row r="47" spans="1:13" ht="15.75">
      <c r="A47" s="470" t="s">
        <v>993</v>
      </c>
      <c r="B47" s="306" t="s">
        <v>994</v>
      </c>
      <c r="C47" s="149">
        <v>25</v>
      </c>
      <c r="D47" s="149">
        <v>25</v>
      </c>
      <c r="E47" s="285">
        <v>25</v>
      </c>
      <c r="F47" s="9"/>
      <c r="G47" s="42"/>
      <c r="H47" s="42"/>
      <c r="I47" s="42"/>
      <c r="J47" s="42"/>
      <c r="K47" s="42"/>
      <c r="L47" s="42"/>
      <c r="M47" s="42"/>
    </row>
    <row r="48" spans="1:13" ht="15.75">
      <c r="A48" s="35" t="s">
        <v>80</v>
      </c>
      <c r="B48" s="90" t="s">
        <v>81</v>
      </c>
      <c r="C48" s="463">
        <v>34</v>
      </c>
      <c r="D48" s="463">
        <v>36</v>
      </c>
      <c r="E48" s="464">
        <v>41</v>
      </c>
      <c r="F48" s="30"/>
      <c r="G48" s="8"/>
      <c r="H48" s="8"/>
      <c r="I48" s="42"/>
      <c r="J48" s="42"/>
      <c r="K48" s="42"/>
      <c r="L48" s="42"/>
      <c r="M48" s="42"/>
    </row>
    <row r="49" spans="1:13" s="28" customFormat="1" ht="14.45" customHeight="1">
      <c r="A49" s="35" t="s">
        <v>82</v>
      </c>
      <c r="B49" s="90" t="s">
        <v>83</v>
      </c>
      <c r="C49" s="463">
        <v>66</v>
      </c>
      <c r="D49" s="463">
        <v>70</v>
      </c>
      <c r="E49" s="464">
        <v>79</v>
      </c>
      <c r="F49" s="30"/>
      <c r="G49" s="8"/>
      <c r="H49" s="8"/>
      <c r="I49" s="8"/>
      <c r="J49" s="8"/>
      <c r="K49" s="8"/>
      <c r="L49" s="8"/>
      <c r="M49" s="8"/>
    </row>
    <row r="50" spans="1:13" s="28" customFormat="1" ht="14.45" customHeight="1">
      <c r="A50" s="35" t="s">
        <v>84</v>
      </c>
      <c r="B50" s="90" t="s">
        <v>85</v>
      </c>
      <c r="C50" s="463">
        <v>48</v>
      </c>
      <c r="D50" s="463">
        <v>50</v>
      </c>
      <c r="E50" s="464">
        <v>63</v>
      </c>
      <c r="F50" s="30"/>
      <c r="G50" s="8"/>
      <c r="H50" s="8"/>
      <c r="I50" s="8"/>
      <c r="J50" s="8"/>
      <c r="K50" s="8"/>
      <c r="L50" s="8"/>
      <c r="M50" s="8"/>
    </row>
    <row r="51" spans="1:13" s="28" customFormat="1" ht="14.45" customHeight="1">
      <c r="A51" s="35" t="s">
        <v>86</v>
      </c>
      <c r="B51" s="90" t="s">
        <v>87</v>
      </c>
      <c r="C51" s="463">
        <v>49</v>
      </c>
      <c r="D51" s="463">
        <v>55</v>
      </c>
      <c r="E51" s="464">
        <v>63</v>
      </c>
      <c r="F51" s="30"/>
      <c r="G51" s="8"/>
      <c r="H51" s="8"/>
      <c r="I51" s="8"/>
      <c r="J51" s="8"/>
      <c r="K51" s="8"/>
      <c r="L51" s="8"/>
      <c r="M51" s="8"/>
    </row>
    <row r="52" spans="1:13" s="28" customFormat="1" ht="14.45" customHeight="1">
      <c r="A52" s="35" t="s">
        <v>88</v>
      </c>
      <c r="B52" s="90" t="s">
        <v>89</v>
      </c>
      <c r="C52" s="463">
        <v>75</v>
      </c>
      <c r="D52" s="463">
        <v>75</v>
      </c>
      <c r="E52" s="464">
        <v>75</v>
      </c>
      <c r="F52" s="30"/>
      <c r="G52" s="8"/>
      <c r="H52" s="8"/>
      <c r="I52" s="8"/>
      <c r="J52" s="8"/>
      <c r="K52" s="8"/>
      <c r="L52" s="8"/>
      <c r="M52" s="8"/>
    </row>
    <row r="53" spans="1:13" s="28" customFormat="1" ht="14.45" customHeight="1">
      <c r="A53" s="36" t="s">
        <v>497</v>
      </c>
      <c r="B53" s="37" t="s">
        <v>498</v>
      </c>
      <c r="C53" s="460">
        <v>50</v>
      </c>
      <c r="D53" s="460">
        <v>50</v>
      </c>
      <c r="E53" s="461">
        <v>50</v>
      </c>
      <c r="F53" s="30"/>
      <c r="G53" s="8"/>
      <c r="H53" s="8"/>
      <c r="I53" s="8"/>
      <c r="J53" s="8"/>
      <c r="K53" s="8"/>
      <c r="L53" s="8"/>
      <c r="M53" s="8"/>
    </row>
    <row r="54" spans="1:13" s="8" customFormat="1" ht="15.75">
      <c r="A54" s="42"/>
      <c r="B54" s="42"/>
      <c r="C54" s="330"/>
      <c r="D54" s="330"/>
      <c r="E54" s="330"/>
      <c r="F54" s="330"/>
      <c r="G54" s="42"/>
      <c r="H54" s="42"/>
    </row>
    <row r="55" spans="1:13" ht="19.5">
      <c r="A55" s="614" t="s">
        <v>103</v>
      </c>
      <c r="B55" s="616"/>
      <c r="C55" s="616"/>
      <c r="D55" s="616"/>
      <c r="E55" s="616"/>
      <c r="F55" s="616"/>
      <c r="G55" s="616"/>
      <c r="H55" s="616"/>
      <c r="I55" s="618"/>
      <c r="J55" s="42"/>
      <c r="K55" s="42"/>
      <c r="L55" s="42"/>
      <c r="M55" s="42"/>
    </row>
    <row r="56" spans="1:13" ht="15.75">
      <c r="A56" s="216" t="s">
        <v>13</v>
      </c>
      <c r="B56" s="217" t="s">
        <v>104</v>
      </c>
      <c r="C56" s="462" t="s">
        <v>207</v>
      </c>
      <c r="D56" s="217"/>
      <c r="E56" s="217" t="s">
        <v>13</v>
      </c>
      <c r="F56" s="217" t="s">
        <v>104</v>
      </c>
      <c r="G56" s="217"/>
      <c r="H56" s="217"/>
      <c r="I56" s="475" t="s">
        <v>207</v>
      </c>
      <c r="J56" s="42"/>
      <c r="K56" s="42"/>
      <c r="L56" s="42"/>
      <c r="M56" s="42"/>
    </row>
    <row r="57" spans="1:13" ht="15.75">
      <c r="A57" s="33" t="s">
        <v>52</v>
      </c>
      <c r="B57" s="50" t="s">
        <v>396</v>
      </c>
      <c r="C57" s="466">
        <v>12</v>
      </c>
      <c r="D57" s="33"/>
      <c r="E57" s="33" t="s">
        <v>69</v>
      </c>
      <c r="F57" s="50" t="s">
        <v>70</v>
      </c>
      <c r="G57" s="8"/>
      <c r="H57" s="34"/>
      <c r="I57" s="466">
        <v>10</v>
      </c>
      <c r="J57" s="42"/>
      <c r="K57" s="42"/>
      <c r="L57" s="42"/>
      <c r="M57" s="42"/>
    </row>
    <row r="58" spans="1:13" s="28" customFormat="1" ht="14.45" customHeight="1">
      <c r="A58" s="35" t="s">
        <v>53</v>
      </c>
      <c r="B58" s="90" t="s">
        <v>54</v>
      </c>
      <c r="C58" s="464">
        <v>15</v>
      </c>
      <c r="D58" s="35"/>
      <c r="E58" s="35" t="s">
        <v>71</v>
      </c>
      <c r="F58" s="90" t="s">
        <v>72</v>
      </c>
      <c r="G58" s="8"/>
      <c r="H58" s="30"/>
      <c r="I58" s="464">
        <v>15</v>
      </c>
      <c r="J58" s="8"/>
      <c r="K58" s="8"/>
      <c r="L58" s="8"/>
      <c r="M58" s="8"/>
    </row>
    <row r="59" spans="1:13" s="28" customFormat="1" ht="14.45" customHeight="1">
      <c r="A59" s="35" t="s">
        <v>55</v>
      </c>
      <c r="B59" s="90" t="s">
        <v>490</v>
      </c>
      <c r="C59" s="464">
        <v>12</v>
      </c>
      <c r="D59" s="35"/>
      <c r="E59" s="35" t="s">
        <v>73</v>
      </c>
      <c r="F59" s="90" t="s">
        <v>74</v>
      </c>
      <c r="G59" s="8"/>
      <c r="H59" s="30"/>
      <c r="I59" s="464">
        <v>15</v>
      </c>
      <c r="J59" s="8"/>
      <c r="K59" s="8"/>
      <c r="L59" s="8"/>
      <c r="M59" s="8"/>
    </row>
    <row r="60" spans="1:13" s="28" customFormat="1" ht="14.45" customHeight="1">
      <c r="A60" s="35" t="s">
        <v>57</v>
      </c>
      <c r="B60" s="90" t="s">
        <v>58</v>
      </c>
      <c r="C60" s="464">
        <v>10</v>
      </c>
      <c r="D60" s="35"/>
      <c r="E60" s="35" t="s">
        <v>75</v>
      </c>
      <c r="F60" s="90" t="s">
        <v>76</v>
      </c>
      <c r="G60" s="8"/>
      <c r="H60" s="30"/>
      <c r="I60" s="464">
        <v>5</v>
      </c>
      <c r="J60" s="8"/>
      <c r="K60" s="8"/>
      <c r="L60" s="8"/>
      <c r="M60" s="8"/>
    </row>
    <row r="61" spans="1:13" s="28" customFormat="1" ht="14.45" customHeight="1">
      <c r="A61" s="35" t="s">
        <v>59</v>
      </c>
      <c r="B61" s="90" t="s">
        <v>60</v>
      </c>
      <c r="C61" s="464">
        <v>7</v>
      </c>
      <c r="D61" s="35"/>
      <c r="E61" s="35" t="s">
        <v>77</v>
      </c>
      <c r="F61" s="90" t="s">
        <v>78</v>
      </c>
      <c r="G61" s="8"/>
      <c r="H61" s="30"/>
      <c r="I61" s="464">
        <v>8</v>
      </c>
      <c r="J61" s="8"/>
      <c r="K61" s="8"/>
      <c r="L61" s="8"/>
      <c r="M61" s="8"/>
    </row>
    <row r="62" spans="1:13" s="28" customFormat="1" ht="14.45" customHeight="1">
      <c r="A62" s="35" t="s">
        <v>61</v>
      </c>
      <c r="B62" s="90" t="s">
        <v>62</v>
      </c>
      <c r="C62" s="464">
        <v>7</v>
      </c>
      <c r="D62" s="35"/>
      <c r="E62" s="35" t="s">
        <v>79</v>
      </c>
      <c r="F62" s="90" t="s">
        <v>495</v>
      </c>
      <c r="G62" s="8"/>
      <c r="H62" s="30"/>
      <c r="I62" s="464">
        <v>20</v>
      </c>
      <c r="J62" s="8"/>
      <c r="K62" s="8"/>
      <c r="L62" s="8"/>
      <c r="M62" s="8"/>
    </row>
    <row r="63" spans="1:13" s="28" customFormat="1" ht="14.45" customHeight="1">
      <c r="A63" s="35" t="s">
        <v>63</v>
      </c>
      <c r="B63" s="90" t="s">
        <v>64</v>
      </c>
      <c r="C63" s="464">
        <v>9</v>
      </c>
      <c r="D63" s="35"/>
      <c r="E63" s="35"/>
      <c r="F63" s="90" t="s">
        <v>409</v>
      </c>
      <c r="G63" s="8"/>
      <c r="H63" s="30"/>
      <c r="I63" s="464"/>
      <c r="J63" s="8"/>
      <c r="K63" s="8"/>
      <c r="L63" s="8"/>
      <c r="M63" s="8"/>
    </row>
    <row r="64" spans="1:13" s="28" customFormat="1" ht="14.45" customHeight="1">
      <c r="A64" s="35" t="s">
        <v>65</v>
      </c>
      <c r="B64" s="90" t="s">
        <v>66</v>
      </c>
      <c r="C64" s="464">
        <v>20</v>
      </c>
      <c r="D64" s="35"/>
      <c r="E64" s="35" t="s">
        <v>452</v>
      </c>
      <c r="F64" s="90" t="s">
        <v>496</v>
      </c>
      <c r="G64" s="8"/>
      <c r="H64" s="30"/>
      <c r="I64" s="464">
        <v>20</v>
      </c>
      <c r="J64" s="8"/>
      <c r="K64" s="8"/>
      <c r="L64" s="8"/>
      <c r="M64" s="8"/>
    </row>
    <row r="65" spans="1:13" s="28" customFormat="1" ht="14.45" customHeight="1">
      <c r="A65" s="35" t="s">
        <v>67</v>
      </c>
      <c r="B65" s="90" t="s">
        <v>68</v>
      </c>
      <c r="C65" s="464">
        <v>15</v>
      </c>
      <c r="D65" s="35"/>
      <c r="E65" s="35"/>
      <c r="F65" s="90" t="s">
        <v>410</v>
      </c>
      <c r="G65" s="90"/>
      <c r="H65" s="30"/>
      <c r="I65" s="464"/>
      <c r="J65" s="8"/>
      <c r="K65" s="8"/>
      <c r="L65" s="8"/>
      <c r="M65" s="8"/>
    </row>
    <row r="66" spans="1:13" s="28" customFormat="1" ht="14.45" customHeight="1">
      <c r="A66" s="511"/>
      <c r="B66" s="511"/>
      <c r="C66" s="619"/>
      <c r="D66" s="37"/>
      <c r="E66" s="36"/>
      <c r="F66" s="37"/>
      <c r="G66" s="37"/>
      <c r="H66" s="38"/>
      <c r="I66" s="461"/>
      <c r="J66" s="8"/>
      <c r="K66" s="8"/>
      <c r="L66" s="8"/>
      <c r="M66" s="8"/>
    </row>
    <row r="67" spans="1:13" s="28" customFormat="1" ht="14.45" customHeight="1">
      <c r="A67"/>
      <c r="B67"/>
      <c r="C67"/>
      <c r="D67"/>
      <c r="E67"/>
      <c r="F67"/>
      <c r="G67"/>
      <c r="H67"/>
    </row>
  </sheetData>
  <mergeCells count="16">
    <mergeCell ref="E37:F37"/>
    <mergeCell ref="E36:F36"/>
    <mergeCell ref="E35:F35"/>
    <mergeCell ref="E34:F34"/>
    <mergeCell ref="C27:E27"/>
    <mergeCell ref="C28:E28"/>
    <mergeCell ref="E42:F42"/>
    <mergeCell ref="E41:F41"/>
    <mergeCell ref="E40:F40"/>
    <mergeCell ref="E39:F39"/>
    <mergeCell ref="E38:F38"/>
    <mergeCell ref="A3:M3"/>
    <mergeCell ref="A4:M4"/>
    <mergeCell ref="K23:M23"/>
    <mergeCell ref="E33:F33"/>
    <mergeCell ref="C26:E26"/>
  </mergeCells>
  <printOptions horizontalCentered="1"/>
  <pageMargins left="0.7" right="0.65" top="0.75" bottom="0.75" header="0" footer="0.3"/>
  <pageSetup scale="6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3:J47"/>
  <sheetViews>
    <sheetView showGridLines="0" zoomScale="80" zoomScaleNormal="80" workbookViewId="0">
      <selection activeCell="B1" sqref="A1:H47"/>
    </sheetView>
  </sheetViews>
  <sheetFormatPr defaultColWidth="8.85546875" defaultRowHeight="15.75"/>
  <cols>
    <col min="1" max="1" width="11" style="42" customWidth="1"/>
    <col min="2" max="2" width="40.5703125" style="42" customWidth="1"/>
    <col min="3" max="3" width="11.140625" style="42" customWidth="1"/>
    <col min="4" max="4" width="8.5703125" style="42" customWidth="1"/>
    <col min="5" max="5" width="9.5703125" style="42" customWidth="1"/>
    <col min="6" max="6" width="12.85546875" style="42" customWidth="1"/>
    <col min="7" max="7" width="19.42578125" style="42" customWidth="1"/>
    <col min="8" max="8" width="10.140625" style="42" customWidth="1"/>
    <col min="9" max="9" width="9.140625" style="42" customWidth="1"/>
    <col min="10" max="16384" width="8.85546875" style="42"/>
  </cols>
  <sheetData>
    <row r="3" spans="1:10" ht="30">
      <c r="A3" s="881" t="s">
        <v>995</v>
      </c>
      <c r="B3" s="881"/>
      <c r="C3" s="881"/>
      <c r="D3" s="881"/>
      <c r="E3" s="881"/>
      <c r="F3" s="881"/>
      <c r="G3" s="881"/>
      <c r="H3" s="881"/>
      <c r="I3" s="620"/>
    </row>
    <row r="4" spans="1:10">
      <c r="A4" s="882" t="s">
        <v>996</v>
      </c>
      <c r="B4" s="882"/>
      <c r="C4" s="882"/>
      <c r="D4" s="882"/>
      <c r="E4" s="882"/>
      <c r="F4" s="882"/>
      <c r="G4" s="882"/>
      <c r="H4" s="882"/>
    </row>
    <row r="5" spans="1:10" ht="24">
      <c r="B5" s="621"/>
      <c r="C5" s="621"/>
      <c r="D5" s="621"/>
      <c r="E5" s="621"/>
      <c r="F5" s="621"/>
      <c r="G5" s="621"/>
      <c r="H5" s="621"/>
      <c r="I5" s="621"/>
      <c r="J5" s="621"/>
    </row>
    <row r="6" spans="1:10">
      <c r="B6" s="169"/>
      <c r="C6" s="169"/>
      <c r="D6" s="169"/>
      <c r="E6" s="169"/>
      <c r="F6" s="169"/>
      <c r="G6" s="169"/>
      <c r="H6" s="169"/>
      <c r="I6" s="169"/>
      <c r="J6" s="169"/>
    </row>
    <row r="7" spans="1:10" ht="14.25" customHeight="1">
      <c r="C7" s="330"/>
      <c r="D7" s="330"/>
      <c r="E7" s="330"/>
    </row>
    <row r="8" spans="1:10" ht="19.5">
      <c r="A8" s="600" t="s">
        <v>122</v>
      </c>
      <c r="B8" s="601"/>
      <c r="C8" s="601"/>
      <c r="D8" s="601"/>
      <c r="E8" s="602"/>
      <c r="F8" s="603"/>
      <c r="G8" s="622"/>
    </row>
    <row r="9" spans="1:10" s="8" customFormat="1" ht="19.5">
      <c r="A9" s="166" t="s">
        <v>286</v>
      </c>
      <c r="B9" s="623"/>
      <c r="C9" s="623"/>
      <c r="D9" s="623"/>
      <c r="E9" s="609"/>
      <c r="F9" s="624"/>
      <c r="G9" s="42"/>
      <c r="H9" s="42"/>
      <c r="I9" s="42"/>
      <c r="J9" s="42"/>
    </row>
    <row r="10" spans="1:10" s="8" customFormat="1">
      <c r="A10" s="216" t="s">
        <v>13</v>
      </c>
      <c r="B10" s="217" t="s">
        <v>413</v>
      </c>
      <c r="C10" s="217"/>
      <c r="D10" s="462" t="s">
        <v>529</v>
      </c>
      <c r="E10" s="462" t="s">
        <v>530</v>
      </c>
      <c r="F10" s="475" t="s">
        <v>531</v>
      </c>
      <c r="G10" s="42"/>
      <c r="H10" s="42"/>
      <c r="I10" s="42"/>
      <c r="J10" s="42"/>
    </row>
    <row r="11" spans="1:10" s="8" customFormat="1" ht="14.25" customHeight="1">
      <c r="A11" s="35" t="s">
        <v>28</v>
      </c>
      <c r="B11" s="90" t="s">
        <v>397</v>
      </c>
      <c r="C11" s="90"/>
      <c r="D11" s="463">
        <v>28</v>
      </c>
      <c r="E11" s="463">
        <v>33</v>
      </c>
      <c r="F11" s="464">
        <v>49</v>
      </c>
    </row>
    <row r="12" spans="1:10" s="8" customFormat="1" ht="14.25" customHeight="1">
      <c r="A12" s="35" t="s">
        <v>29</v>
      </c>
      <c r="B12" s="90" t="s">
        <v>482</v>
      </c>
      <c r="C12" s="90"/>
      <c r="D12" s="463">
        <v>28</v>
      </c>
      <c r="E12" s="463">
        <v>33</v>
      </c>
      <c r="F12" s="464">
        <v>49</v>
      </c>
    </row>
    <row r="13" spans="1:10" s="8" customFormat="1" ht="14.25" customHeight="1">
      <c r="A13" s="35" t="s">
        <v>31</v>
      </c>
      <c r="B13" s="90" t="s">
        <v>398</v>
      </c>
      <c r="C13" s="90"/>
      <c r="D13" s="463">
        <v>25</v>
      </c>
      <c r="E13" s="463">
        <v>30</v>
      </c>
      <c r="F13" s="464">
        <v>47</v>
      </c>
    </row>
    <row r="14" spans="1:10" s="8" customFormat="1" ht="14.25" customHeight="1">
      <c r="A14" s="35" t="s">
        <v>123</v>
      </c>
      <c r="B14" s="90" t="s">
        <v>460</v>
      </c>
      <c r="C14" s="90"/>
      <c r="D14" s="463">
        <v>11</v>
      </c>
      <c r="E14" s="463">
        <v>13</v>
      </c>
      <c r="F14" s="464">
        <v>19</v>
      </c>
    </row>
    <row r="15" spans="1:10" s="8" customFormat="1" ht="14.25" customHeight="1">
      <c r="A15" s="35" t="s">
        <v>33</v>
      </c>
      <c r="B15" s="90" t="s">
        <v>399</v>
      </c>
      <c r="C15" s="90"/>
      <c r="D15" s="463">
        <v>30</v>
      </c>
      <c r="E15" s="463">
        <v>35</v>
      </c>
      <c r="F15" s="464">
        <v>55</v>
      </c>
    </row>
    <row r="16" spans="1:10" s="8" customFormat="1" ht="12.75">
      <c r="A16" s="35"/>
      <c r="B16" s="90"/>
      <c r="C16" s="90"/>
      <c r="D16" s="463"/>
      <c r="E16" s="463"/>
      <c r="F16" s="464"/>
    </row>
    <row r="17" spans="1:10" s="8" customFormat="1" ht="12.75" customHeight="1">
      <c r="A17" s="35" t="s">
        <v>315</v>
      </c>
      <c r="B17" s="90"/>
      <c r="C17" s="90"/>
      <c r="D17" s="463"/>
      <c r="E17" s="463"/>
      <c r="F17" s="464">
        <v>17</v>
      </c>
    </row>
    <row r="18" spans="1:10" s="8" customFormat="1" ht="12.75" customHeight="1">
      <c r="A18" s="35" t="s">
        <v>316</v>
      </c>
      <c r="B18" s="90"/>
      <c r="C18" s="90"/>
      <c r="D18" s="463"/>
      <c r="E18" s="463"/>
      <c r="F18" s="464">
        <v>35</v>
      </c>
      <c r="G18" s="30"/>
    </row>
    <row r="19" spans="1:10" ht="12.75" customHeight="1">
      <c r="A19" s="35" t="s">
        <v>317</v>
      </c>
      <c r="B19" s="90"/>
      <c r="C19" s="52"/>
      <c r="D19" s="886" t="s">
        <v>478</v>
      </c>
      <c r="E19" s="886"/>
      <c r="F19" s="887"/>
      <c r="G19" s="463"/>
      <c r="H19" s="8"/>
      <c r="I19" s="8"/>
      <c r="J19" s="8"/>
    </row>
    <row r="20" spans="1:10" ht="12.75" customHeight="1">
      <c r="A20" s="36" t="s">
        <v>318</v>
      </c>
      <c r="B20" s="37"/>
      <c r="C20" s="53"/>
      <c r="D20" s="883" t="s">
        <v>480</v>
      </c>
      <c r="E20" s="883"/>
      <c r="F20" s="884"/>
      <c r="G20" s="463"/>
      <c r="H20" s="8"/>
      <c r="I20" s="8"/>
      <c r="J20" s="8"/>
    </row>
    <row r="21" spans="1:10">
      <c r="C21" s="330"/>
      <c r="D21" s="330"/>
      <c r="E21" s="330"/>
    </row>
    <row r="22" spans="1:10" ht="22.5" customHeight="1">
      <c r="A22" s="625" t="s">
        <v>124</v>
      </c>
      <c r="B22" s="602"/>
      <c r="C22" s="602"/>
      <c r="D22" s="602"/>
      <c r="E22" s="602"/>
      <c r="F22" s="602"/>
      <c r="G22" s="602"/>
      <c r="H22" s="607"/>
    </row>
    <row r="23" spans="1:10" ht="12" customHeight="1">
      <c r="A23" s="41" t="s">
        <v>101</v>
      </c>
      <c r="B23" s="605"/>
      <c r="C23" s="605"/>
      <c r="D23" s="605"/>
      <c r="E23" s="605"/>
      <c r="F23" s="605"/>
      <c r="G23" s="605"/>
      <c r="H23" s="608"/>
    </row>
    <row r="24" spans="1:10" s="8" customFormat="1" ht="14.25" customHeight="1">
      <c r="A24" s="166" t="s">
        <v>125</v>
      </c>
      <c r="B24" s="609"/>
      <c r="C24" s="609"/>
      <c r="D24" s="609"/>
      <c r="E24" s="609"/>
      <c r="F24" s="609"/>
      <c r="G24" s="609"/>
      <c r="H24" s="610"/>
      <c r="I24" s="42"/>
      <c r="J24" s="42"/>
    </row>
    <row r="25" spans="1:10" s="8" customFormat="1" ht="25.5">
      <c r="A25" s="216" t="s">
        <v>13</v>
      </c>
      <c r="B25" s="217" t="s">
        <v>104</v>
      </c>
      <c r="C25" s="217"/>
      <c r="D25" s="462" t="s">
        <v>529</v>
      </c>
      <c r="E25" s="462" t="s">
        <v>530</v>
      </c>
      <c r="F25" s="475" t="s">
        <v>531</v>
      </c>
      <c r="G25" s="626" t="s">
        <v>105</v>
      </c>
      <c r="H25" s="171" t="s">
        <v>90</v>
      </c>
      <c r="I25" s="42"/>
      <c r="J25" s="42"/>
    </row>
    <row r="26" spans="1:10" s="8" customFormat="1" ht="14.25" customHeight="1">
      <c r="A26" s="35" t="s">
        <v>126</v>
      </c>
      <c r="B26" s="90" t="s">
        <v>461</v>
      </c>
      <c r="C26" s="90"/>
      <c r="D26" s="463">
        <v>0</v>
      </c>
      <c r="E26" s="463">
        <v>0</v>
      </c>
      <c r="F26" s="464">
        <v>0</v>
      </c>
      <c r="G26" s="485">
        <v>5</v>
      </c>
      <c r="H26" s="485">
        <v>5</v>
      </c>
    </row>
    <row r="27" spans="1:10" s="8" customFormat="1" ht="14.25" customHeight="1">
      <c r="A27" s="35" t="s">
        <v>128</v>
      </c>
      <c r="B27" s="90" t="s">
        <v>446</v>
      </c>
      <c r="C27" s="90"/>
      <c r="D27" s="463">
        <v>18</v>
      </c>
      <c r="E27" s="463">
        <v>26</v>
      </c>
      <c r="F27" s="464">
        <v>40</v>
      </c>
      <c r="G27" s="485">
        <v>34</v>
      </c>
      <c r="H27" s="485">
        <v>20</v>
      </c>
    </row>
    <row r="28" spans="1:10" s="8" customFormat="1" ht="14.25" customHeight="1">
      <c r="A28" s="35" t="s">
        <v>129</v>
      </c>
      <c r="B28" s="90" t="s">
        <v>462</v>
      </c>
      <c r="C28" s="90"/>
      <c r="D28" s="463">
        <v>28</v>
      </c>
      <c r="E28" s="463">
        <v>37</v>
      </c>
      <c r="F28" s="464">
        <v>50</v>
      </c>
      <c r="G28" s="485">
        <v>40</v>
      </c>
      <c r="H28" s="485">
        <v>29</v>
      </c>
    </row>
    <row r="29" spans="1:10" s="8" customFormat="1" ht="14.25" customHeight="1">
      <c r="A29" s="35" t="s">
        <v>131</v>
      </c>
      <c r="B29" s="90" t="s">
        <v>523</v>
      </c>
      <c r="C29" s="90"/>
      <c r="D29" s="463">
        <v>73</v>
      </c>
      <c r="E29" s="463">
        <v>75</v>
      </c>
      <c r="F29" s="464">
        <v>95</v>
      </c>
      <c r="G29" s="485">
        <v>85</v>
      </c>
      <c r="H29" s="485">
        <v>73</v>
      </c>
    </row>
    <row r="30" spans="1:10" s="8" customFormat="1" ht="14.25" customHeight="1">
      <c r="A30" s="35" t="s">
        <v>567</v>
      </c>
      <c r="B30" s="90" t="s">
        <v>563</v>
      </c>
      <c r="C30" s="90"/>
      <c r="D30" s="463" t="s">
        <v>167</v>
      </c>
      <c r="E30" s="463" t="s">
        <v>167</v>
      </c>
      <c r="F30" s="463" t="s">
        <v>167</v>
      </c>
      <c r="G30" s="485">
        <v>98</v>
      </c>
      <c r="H30" s="464" t="s">
        <v>167</v>
      </c>
    </row>
    <row r="31" spans="1:10" s="8" customFormat="1" ht="14.25" customHeight="1">
      <c r="A31" s="35" t="s">
        <v>416</v>
      </c>
      <c r="B31" s="90" t="s">
        <v>564</v>
      </c>
      <c r="C31" s="90"/>
      <c r="D31" s="463" t="s">
        <v>167</v>
      </c>
      <c r="E31" s="463" t="s">
        <v>167</v>
      </c>
      <c r="F31" s="463" t="s">
        <v>167</v>
      </c>
      <c r="G31" s="485">
        <v>117</v>
      </c>
      <c r="H31" s="485" t="s">
        <v>167</v>
      </c>
    </row>
    <row r="32" spans="1:10" s="8" customFormat="1" ht="14.25" customHeight="1">
      <c r="A32" s="35" t="s">
        <v>416</v>
      </c>
      <c r="B32" s="90" t="s">
        <v>565</v>
      </c>
      <c r="C32" s="90"/>
      <c r="D32" s="463">
        <v>40</v>
      </c>
      <c r="E32" s="463">
        <v>45</v>
      </c>
      <c r="F32" s="464">
        <v>63</v>
      </c>
      <c r="G32" s="485">
        <v>53</v>
      </c>
      <c r="H32" s="485" t="s">
        <v>167</v>
      </c>
    </row>
    <row r="33" spans="1:10" s="8" customFormat="1" ht="14.25" customHeight="1">
      <c r="A33" s="35" t="s">
        <v>416</v>
      </c>
      <c r="B33" s="90" t="s">
        <v>566</v>
      </c>
      <c r="C33" s="90"/>
      <c r="D33" s="463">
        <v>82</v>
      </c>
      <c r="E33" s="463">
        <v>86</v>
      </c>
      <c r="F33" s="464">
        <v>105</v>
      </c>
      <c r="G33" s="485">
        <v>95</v>
      </c>
      <c r="H33" s="485" t="s">
        <v>167</v>
      </c>
    </row>
    <row r="34" spans="1:10" s="8" customFormat="1" ht="14.25" customHeight="1">
      <c r="A34" s="35" t="s">
        <v>130</v>
      </c>
      <c r="B34" s="90" t="s">
        <v>449</v>
      </c>
      <c r="C34" s="90"/>
      <c r="D34" s="463">
        <v>92</v>
      </c>
      <c r="E34" s="463">
        <v>94</v>
      </c>
      <c r="F34" s="464">
        <v>120</v>
      </c>
      <c r="G34" s="485">
        <v>110</v>
      </c>
      <c r="H34" s="485">
        <v>100</v>
      </c>
    </row>
    <row r="35" spans="1:10" ht="14.25" customHeight="1">
      <c r="A35" s="35" t="s">
        <v>132</v>
      </c>
      <c r="B35" s="90" t="s">
        <v>463</v>
      </c>
      <c r="C35" s="90"/>
      <c r="D35" s="463">
        <v>155</v>
      </c>
      <c r="E35" s="463">
        <v>165</v>
      </c>
      <c r="F35" s="464">
        <v>200</v>
      </c>
      <c r="G35" s="485" t="s">
        <v>40</v>
      </c>
      <c r="H35" s="485" t="s">
        <v>40</v>
      </c>
      <c r="I35" s="8"/>
      <c r="J35" s="8"/>
    </row>
    <row r="36" spans="1:10" ht="14.25" customHeight="1">
      <c r="A36" s="36" t="s">
        <v>133</v>
      </c>
      <c r="B36" s="37" t="s">
        <v>464</v>
      </c>
      <c r="C36" s="37"/>
      <c r="D36" s="460">
        <v>9</v>
      </c>
      <c r="E36" s="460">
        <v>11</v>
      </c>
      <c r="F36" s="461">
        <v>15</v>
      </c>
      <c r="G36" s="486">
        <v>14</v>
      </c>
      <c r="H36" s="486">
        <v>10</v>
      </c>
      <c r="I36" s="8"/>
      <c r="J36" s="8"/>
    </row>
    <row r="37" spans="1:10">
      <c r="A37" s="11"/>
      <c r="B37" s="10"/>
      <c r="F37" s="613"/>
      <c r="G37" s="611"/>
    </row>
    <row r="38" spans="1:10" s="8" customFormat="1" ht="19.5">
      <c r="A38" s="614" t="s">
        <v>141</v>
      </c>
      <c r="B38" s="616"/>
      <c r="C38" s="616"/>
      <c r="D38" s="616"/>
      <c r="E38" s="616"/>
      <c r="F38" s="616"/>
      <c r="G38" s="616"/>
      <c r="H38" s="618"/>
      <c r="I38" s="42"/>
      <c r="J38" s="42"/>
    </row>
    <row r="39" spans="1:10" s="8" customFormat="1">
      <c r="A39" s="216" t="s">
        <v>13</v>
      </c>
      <c r="B39" s="217" t="s">
        <v>104</v>
      </c>
      <c r="C39" s="475" t="s">
        <v>207</v>
      </c>
      <c r="D39" s="217"/>
      <c r="E39" s="216" t="s">
        <v>13</v>
      </c>
      <c r="F39" s="217" t="s">
        <v>142</v>
      </c>
      <c r="G39" s="217"/>
      <c r="H39" s="475" t="s">
        <v>207</v>
      </c>
      <c r="I39" s="42"/>
      <c r="J39" s="42"/>
    </row>
    <row r="40" spans="1:10" s="8" customFormat="1" ht="15" customHeight="1">
      <c r="A40" s="33" t="s">
        <v>135</v>
      </c>
      <c r="B40" s="50" t="s">
        <v>465</v>
      </c>
      <c r="C40" s="466">
        <v>27</v>
      </c>
      <c r="D40" s="33"/>
      <c r="E40" s="33" t="s">
        <v>143</v>
      </c>
      <c r="F40" s="50" t="s">
        <v>471</v>
      </c>
      <c r="G40" s="34"/>
      <c r="H40" s="466">
        <v>9</v>
      </c>
    </row>
    <row r="41" spans="1:10" s="8" customFormat="1" ht="15" customHeight="1">
      <c r="A41" s="35" t="s">
        <v>136</v>
      </c>
      <c r="B41" s="90" t="s">
        <v>466</v>
      </c>
      <c r="C41" s="464">
        <v>45</v>
      </c>
      <c r="D41" s="35"/>
      <c r="E41" s="35" t="s">
        <v>63</v>
      </c>
      <c r="F41" s="10" t="s">
        <v>472</v>
      </c>
      <c r="G41" s="30"/>
      <c r="H41" s="464">
        <v>9</v>
      </c>
    </row>
    <row r="42" spans="1:10" s="8" customFormat="1" ht="15" customHeight="1">
      <c r="A42" s="35" t="s">
        <v>137</v>
      </c>
      <c r="B42" s="90" t="s">
        <v>467</v>
      </c>
      <c r="C42" s="464">
        <v>7</v>
      </c>
      <c r="D42" s="35"/>
      <c r="E42" s="35" t="s">
        <v>144</v>
      </c>
      <c r="F42" s="90" t="s">
        <v>473</v>
      </c>
      <c r="G42" s="30"/>
      <c r="H42" s="464">
        <v>4</v>
      </c>
    </row>
    <row r="43" spans="1:10" s="8" customFormat="1" ht="15" customHeight="1">
      <c r="A43" s="35" t="s">
        <v>138</v>
      </c>
      <c r="B43" s="90" t="s">
        <v>468</v>
      </c>
      <c r="C43" s="464">
        <v>12</v>
      </c>
      <c r="D43" s="35"/>
      <c r="E43" s="35" t="s">
        <v>145</v>
      </c>
      <c r="F43" s="90" t="s">
        <v>545</v>
      </c>
      <c r="G43" s="30"/>
      <c r="H43" s="464">
        <v>12</v>
      </c>
    </row>
    <row r="44" spans="1:10" s="8" customFormat="1" ht="15" customHeight="1">
      <c r="A44" s="35" t="s">
        <v>139</v>
      </c>
      <c r="B44" s="90" t="s">
        <v>469</v>
      </c>
      <c r="C44" s="464">
        <v>20</v>
      </c>
      <c r="D44" s="35"/>
      <c r="E44" s="35"/>
      <c r="F44" s="90" t="s">
        <v>483</v>
      </c>
      <c r="G44" s="30"/>
      <c r="H44" s="47"/>
    </row>
    <row r="45" spans="1:10" s="8" customFormat="1" ht="15" customHeight="1">
      <c r="A45" s="35" t="s">
        <v>140</v>
      </c>
      <c r="B45" s="90" t="s">
        <v>470</v>
      </c>
      <c r="C45" s="464">
        <v>50</v>
      </c>
      <c r="D45" s="35"/>
      <c r="E45" s="35"/>
      <c r="F45" s="90" t="s">
        <v>546</v>
      </c>
      <c r="G45" s="30"/>
      <c r="H45" s="47"/>
    </row>
    <row r="46" spans="1:10" s="631" customFormat="1" ht="15" customHeight="1">
      <c r="A46" s="35"/>
      <c r="B46" s="90"/>
      <c r="C46" s="464"/>
      <c r="D46" s="627"/>
      <c r="E46" s="627"/>
      <c r="F46" s="628"/>
      <c r="G46" s="629"/>
      <c r="H46" s="630"/>
    </row>
    <row r="47" spans="1:10" ht="15" customHeight="1">
      <c r="A47" s="632"/>
      <c r="B47" s="633"/>
      <c r="C47" s="634"/>
      <c r="D47" s="36"/>
      <c r="E47" s="36"/>
      <c r="F47" s="37"/>
      <c r="G47" s="38"/>
      <c r="H47" s="54"/>
      <c r="I47" s="8"/>
      <c r="J47" s="8"/>
    </row>
  </sheetData>
  <mergeCells count="4">
    <mergeCell ref="A3:H3"/>
    <mergeCell ref="A4:H4"/>
    <mergeCell ref="D19:F19"/>
    <mergeCell ref="D20:F20"/>
  </mergeCells>
  <printOptions horizontalCentered="1"/>
  <pageMargins left="0.7" right="0.65" top="0.75" bottom="0.75" header="0" footer="0.3"/>
  <pageSetup scale="7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I45"/>
  <sheetViews>
    <sheetView showGridLines="0" zoomScale="80" zoomScaleNormal="80" workbookViewId="0">
      <selection activeCell="A3" sqref="A3:I45"/>
    </sheetView>
  </sheetViews>
  <sheetFormatPr defaultColWidth="8.85546875" defaultRowHeight="16.5"/>
  <cols>
    <col min="1" max="1" width="20.42578125" style="8" customWidth="1"/>
    <col min="2" max="2" width="12.42578125" style="8" bestFit="1" customWidth="1"/>
    <col min="3" max="3" width="10" style="8" bestFit="1" customWidth="1"/>
    <col min="4" max="4" width="6.42578125" style="8" customWidth="1"/>
    <col min="5" max="5" width="6.140625" style="8" customWidth="1"/>
    <col min="6" max="6" width="20.42578125" style="8" customWidth="1"/>
    <col min="7" max="16384" width="8.85546875" style="641"/>
  </cols>
  <sheetData>
    <row r="1" spans="1:9" s="42" customFormat="1" ht="15.75"/>
    <row r="2" spans="1:9" s="42" customFormat="1" ht="5.0999999999999996" customHeight="1"/>
    <row r="3" spans="1:9" s="42" customFormat="1" ht="24.6" customHeight="1">
      <c r="A3" s="881" t="s">
        <v>997</v>
      </c>
      <c r="B3" s="881"/>
      <c r="C3" s="881"/>
      <c r="D3" s="881"/>
      <c r="E3" s="881"/>
      <c r="F3" s="881"/>
      <c r="G3" s="881"/>
      <c r="H3" s="881"/>
      <c r="I3" s="881"/>
    </row>
    <row r="4" spans="1:9" s="42" customFormat="1" ht="13.35" customHeight="1">
      <c r="A4" s="895"/>
      <c r="B4" s="895"/>
      <c r="C4" s="895"/>
      <c r="D4" s="895"/>
      <c r="E4" s="895"/>
      <c r="F4" s="895"/>
      <c r="G4" s="895"/>
      <c r="H4" s="895"/>
    </row>
    <row r="5" spans="1:9" ht="41.25">
      <c r="A5" s="635" t="s">
        <v>157</v>
      </c>
      <c r="B5" s="635" t="s">
        <v>325</v>
      </c>
      <c r="C5" s="636" t="s">
        <v>326</v>
      </c>
      <c r="D5" s="637" t="s">
        <v>327</v>
      </c>
      <c r="E5" s="637"/>
      <c r="F5" s="638"/>
      <c r="G5" s="639"/>
      <c r="H5" s="639"/>
      <c r="I5" s="640"/>
    </row>
    <row r="6" spans="1:9">
      <c r="A6" s="896" t="s">
        <v>998</v>
      </c>
      <c r="B6" s="892" t="s">
        <v>999</v>
      </c>
      <c r="C6" s="896" t="s">
        <v>5</v>
      </c>
      <c r="D6" s="890">
        <v>75</v>
      </c>
      <c r="E6" s="890"/>
      <c r="F6" s="642"/>
      <c r="G6" s="643"/>
      <c r="H6" s="643"/>
      <c r="I6" s="644"/>
    </row>
    <row r="7" spans="1:9">
      <c r="A7" s="897"/>
      <c r="B7" s="893"/>
      <c r="C7" s="898"/>
      <c r="D7" s="890"/>
      <c r="E7" s="890"/>
      <c r="F7" s="642"/>
      <c r="G7" s="643"/>
      <c r="H7" s="643"/>
      <c r="I7" s="645"/>
    </row>
    <row r="8" spans="1:9" ht="16.350000000000001" customHeight="1">
      <c r="A8" s="897"/>
      <c r="B8" s="894" t="s">
        <v>1000</v>
      </c>
      <c r="C8" s="891" t="s">
        <v>184</v>
      </c>
      <c r="D8" s="890">
        <v>75</v>
      </c>
      <c r="E8" s="890"/>
      <c r="I8" s="646"/>
    </row>
    <row r="9" spans="1:9">
      <c r="A9" s="897"/>
      <c r="B9" s="894"/>
      <c r="C9" s="891"/>
      <c r="D9" s="890"/>
      <c r="E9" s="890"/>
      <c r="I9" s="646"/>
    </row>
    <row r="10" spans="1:9" ht="14.45" customHeight="1">
      <c r="A10" s="897"/>
      <c r="B10" s="894" t="s">
        <v>1001</v>
      </c>
      <c r="C10" s="891" t="s">
        <v>195</v>
      </c>
      <c r="D10" s="890">
        <v>75</v>
      </c>
      <c r="E10" s="890"/>
      <c r="I10" s="646"/>
    </row>
    <row r="11" spans="1:9" ht="14.45" customHeight="1">
      <c r="A11" s="897"/>
      <c r="B11" s="894"/>
      <c r="C11" s="891"/>
      <c r="D11" s="890"/>
      <c r="E11" s="890"/>
      <c r="I11" s="646"/>
    </row>
    <row r="12" spans="1:9" ht="14.45" customHeight="1">
      <c r="A12" s="897"/>
      <c r="B12" s="894" t="s">
        <v>1002</v>
      </c>
      <c r="C12" s="891" t="s">
        <v>194</v>
      </c>
      <c r="D12" s="890">
        <v>75</v>
      </c>
      <c r="E12" s="890"/>
      <c r="I12" s="646"/>
    </row>
    <row r="13" spans="1:9" ht="14.45" customHeight="1">
      <c r="A13" s="897"/>
      <c r="B13" s="894"/>
      <c r="C13" s="891"/>
      <c r="D13" s="890"/>
      <c r="E13" s="890"/>
      <c r="I13" s="646"/>
    </row>
    <row r="14" spans="1:9" ht="14.45" customHeight="1">
      <c r="A14" s="897"/>
      <c r="B14" s="894" t="s">
        <v>1003</v>
      </c>
      <c r="C14" s="891" t="s">
        <v>197</v>
      </c>
      <c r="D14" s="890">
        <v>113</v>
      </c>
      <c r="E14" s="890"/>
      <c r="I14" s="646"/>
    </row>
    <row r="15" spans="1:9">
      <c r="A15" s="898"/>
      <c r="B15" s="894"/>
      <c r="C15" s="891"/>
      <c r="D15" s="890"/>
      <c r="E15" s="890"/>
      <c r="I15" s="647"/>
    </row>
    <row r="16" spans="1:9">
      <c r="A16" s="896" t="s">
        <v>1004</v>
      </c>
      <c r="B16" s="892" t="s">
        <v>1005</v>
      </c>
      <c r="C16" s="899" t="s">
        <v>5</v>
      </c>
      <c r="D16" s="890">
        <v>75</v>
      </c>
      <c r="E16" s="890"/>
      <c r="F16" s="648"/>
      <c r="G16" s="649"/>
      <c r="H16" s="649"/>
      <c r="I16" s="650"/>
    </row>
    <row r="17" spans="1:9">
      <c r="A17" s="897"/>
      <c r="B17" s="893"/>
      <c r="C17" s="900"/>
      <c r="D17" s="890"/>
      <c r="E17" s="890"/>
      <c r="I17" s="646"/>
    </row>
    <row r="18" spans="1:9" ht="14.45" customHeight="1">
      <c r="A18" s="897"/>
      <c r="B18" s="894" t="s">
        <v>1006</v>
      </c>
      <c r="C18" s="891" t="s">
        <v>184</v>
      </c>
      <c r="D18" s="890">
        <v>75</v>
      </c>
      <c r="E18" s="890"/>
      <c r="I18" s="646"/>
    </row>
    <row r="19" spans="1:9" ht="14.45" customHeight="1">
      <c r="A19" s="897"/>
      <c r="B19" s="894"/>
      <c r="C19" s="891"/>
      <c r="D19" s="890"/>
      <c r="E19" s="890"/>
      <c r="I19" s="646"/>
    </row>
    <row r="20" spans="1:9" ht="14.45" customHeight="1">
      <c r="A20" s="897"/>
      <c r="B20" s="894" t="s">
        <v>1007</v>
      </c>
      <c r="C20" s="891" t="s">
        <v>195</v>
      </c>
      <c r="D20" s="890">
        <v>75</v>
      </c>
      <c r="E20" s="890"/>
      <c r="I20" s="646"/>
    </row>
    <row r="21" spans="1:9" ht="14.45" customHeight="1">
      <c r="A21" s="897"/>
      <c r="B21" s="894"/>
      <c r="C21" s="891"/>
      <c r="D21" s="890"/>
      <c r="E21" s="890"/>
      <c r="I21" s="646"/>
    </row>
    <row r="22" spans="1:9" ht="14.45" customHeight="1">
      <c r="A22" s="897"/>
      <c r="B22" s="894" t="s">
        <v>1008</v>
      </c>
      <c r="C22" s="891" t="s">
        <v>194</v>
      </c>
      <c r="D22" s="890">
        <v>75</v>
      </c>
      <c r="E22" s="890"/>
      <c r="I22" s="646"/>
    </row>
    <row r="23" spans="1:9" ht="14.45" customHeight="1">
      <c r="A23" s="897"/>
      <c r="B23" s="894"/>
      <c r="C23" s="891"/>
      <c r="D23" s="890"/>
      <c r="E23" s="890"/>
      <c r="I23" s="646"/>
    </row>
    <row r="24" spans="1:9" ht="14.45" customHeight="1">
      <c r="A24" s="897"/>
      <c r="B24" s="894" t="s">
        <v>1009</v>
      </c>
      <c r="C24" s="891" t="s">
        <v>197</v>
      </c>
      <c r="D24" s="890">
        <v>113</v>
      </c>
      <c r="E24" s="901"/>
      <c r="F24" s="102"/>
      <c r="I24" s="646"/>
    </row>
    <row r="25" spans="1:9" ht="14.45" customHeight="1">
      <c r="A25" s="898"/>
      <c r="B25" s="894"/>
      <c r="C25" s="891"/>
      <c r="D25" s="890"/>
      <c r="E25" s="890"/>
      <c r="I25" s="646"/>
    </row>
    <row r="26" spans="1:9" ht="14.45" customHeight="1">
      <c r="A26" s="896" t="s">
        <v>1010</v>
      </c>
      <c r="B26" s="892" t="s">
        <v>1011</v>
      </c>
      <c r="C26" s="899" t="s">
        <v>5</v>
      </c>
      <c r="D26" s="902">
        <v>75</v>
      </c>
      <c r="E26" s="902"/>
      <c r="F26" s="651"/>
      <c r="G26" s="652"/>
      <c r="H26" s="652"/>
      <c r="I26" s="653"/>
    </row>
    <row r="27" spans="1:9" ht="14.45" customHeight="1">
      <c r="A27" s="897"/>
      <c r="B27" s="893"/>
      <c r="C27" s="900"/>
      <c r="D27" s="903"/>
      <c r="E27" s="903"/>
      <c r="I27" s="646"/>
    </row>
    <row r="28" spans="1:9" ht="14.45" customHeight="1">
      <c r="A28" s="897"/>
      <c r="B28" s="894" t="s">
        <v>1012</v>
      </c>
      <c r="C28" s="891" t="s">
        <v>184</v>
      </c>
      <c r="D28" s="890">
        <v>75</v>
      </c>
      <c r="E28" s="890"/>
      <c r="I28" s="646"/>
    </row>
    <row r="29" spans="1:9" ht="14.45" customHeight="1">
      <c r="A29" s="897"/>
      <c r="B29" s="894"/>
      <c r="C29" s="891"/>
      <c r="D29" s="890"/>
      <c r="E29" s="890"/>
      <c r="I29" s="646"/>
    </row>
    <row r="30" spans="1:9" ht="14.45" customHeight="1">
      <c r="A30" s="897"/>
      <c r="B30" s="894" t="s">
        <v>1013</v>
      </c>
      <c r="C30" s="891" t="s">
        <v>195</v>
      </c>
      <c r="D30" s="890">
        <v>75</v>
      </c>
      <c r="E30" s="890"/>
      <c r="I30" s="646"/>
    </row>
    <row r="31" spans="1:9" ht="14.45" customHeight="1">
      <c r="A31" s="897"/>
      <c r="B31" s="894"/>
      <c r="C31" s="891"/>
      <c r="D31" s="890"/>
      <c r="E31" s="890"/>
      <c r="I31" s="646"/>
    </row>
    <row r="32" spans="1:9" ht="14.45" customHeight="1">
      <c r="A32" s="897"/>
      <c r="B32" s="894" t="s">
        <v>1014</v>
      </c>
      <c r="C32" s="891" t="s">
        <v>194</v>
      </c>
      <c r="D32" s="890">
        <v>75</v>
      </c>
      <c r="E32" s="890"/>
      <c r="I32" s="646"/>
    </row>
    <row r="33" spans="1:9" ht="14.45" customHeight="1">
      <c r="A33" s="897"/>
      <c r="B33" s="894"/>
      <c r="C33" s="891"/>
      <c r="D33" s="890"/>
      <c r="E33" s="890"/>
      <c r="I33" s="646"/>
    </row>
    <row r="34" spans="1:9" ht="14.45" customHeight="1">
      <c r="A34" s="897"/>
      <c r="B34" s="894" t="s">
        <v>1015</v>
      </c>
      <c r="C34" s="891" t="s">
        <v>197</v>
      </c>
      <c r="D34" s="890">
        <v>113</v>
      </c>
      <c r="E34" s="901"/>
      <c r="F34" s="102"/>
      <c r="I34" s="646"/>
    </row>
    <row r="35" spans="1:9" ht="14.45" customHeight="1">
      <c r="A35" s="898"/>
      <c r="B35" s="894"/>
      <c r="C35" s="891"/>
      <c r="D35" s="890"/>
      <c r="E35" s="901"/>
      <c r="F35" s="122"/>
      <c r="G35" s="654"/>
      <c r="H35" s="654"/>
      <c r="I35" s="647"/>
    </row>
    <row r="36" spans="1:9" ht="14.45" customHeight="1">
      <c r="A36" s="896" t="s">
        <v>1016</v>
      </c>
      <c r="B36" s="892" t="s">
        <v>1017</v>
      </c>
      <c r="C36" s="899" t="s">
        <v>5</v>
      </c>
      <c r="D36" s="902">
        <v>75</v>
      </c>
      <c r="E36" s="902"/>
      <c r="I36" s="646"/>
    </row>
    <row r="37" spans="1:9" ht="14.45" customHeight="1">
      <c r="A37" s="897"/>
      <c r="B37" s="893"/>
      <c r="C37" s="900"/>
      <c r="D37" s="903"/>
      <c r="E37" s="903"/>
      <c r="I37" s="646"/>
    </row>
    <row r="38" spans="1:9" ht="14.45" customHeight="1">
      <c r="A38" s="897"/>
      <c r="B38" s="904" t="s">
        <v>1018</v>
      </c>
      <c r="C38" s="891" t="s">
        <v>184</v>
      </c>
      <c r="D38" s="890">
        <v>75</v>
      </c>
      <c r="E38" s="890"/>
      <c r="I38" s="646"/>
    </row>
    <row r="39" spans="1:9" ht="14.45" customHeight="1">
      <c r="A39" s="897"/>
      <c r="B39" s="904"/>
      <c r="C39" s="891"/>
      <c r="D39" s="890"/>
      <c r="E39" s="890"/>
      <c r="I39" s="646"/>
    </row>
    <row r="40" spans="1:9" ht="14.45" customHeight="1">
      <c r="A40" s="897"/>
      <c r="B40" s="894" t="s">
        <v>1019</v>
      </c>
      <c r="C40" s="891" t="s">
        <v>195</v>
      </c>
      <c r="D40" s="890">
        <v>75</v>
      </c>
      <c r="E40" s="890"/>
      <c r="I40" s="646"/>
    </row>
    <row r="41" spans="1:9" ht="14.45" customHeight="1">
      <c r="A41" s="897"/>
      <c r="B41" s="894"/>
      <c r="C41" s="891"/>
      <c r="D41" s="890"/>
      <c r="E41" s="890"/>
      <c r="I41" s="646"/>
    </row>
    <row r="42" spans="1:9" ht="14.45" customHeight="1">
      <c r="A42" s="897"/>
      <c r="B42" s="904" t="s">
        <v>1020</v>
      </c>
      <c r="C42" s="891" t="s">
        <v>194</v>
      </c>
      <c r="D42" s="890">
        <v>75</v>
      </c>
      <c r="E42" s="890"/>
      <c r="I42" s="646"/>
    </row>
    <row r="43" spans="1:9" ht="14.45" customHeight="1">
      <c r="A43" s="897"/>
      <c r="B43" s="904"/>
      <c r="C43" s="891"/>
      <c r="D43" s="890"/>
      <c r="E43" s="890"/>
      <c r="I43" s="646"/>
    </row>
    <row r="44" spans="1:9" ht="14.45" customHeight="1">
      <c r="A44" s="897"/>
      <c r="B44" s="894" t="s">
        <v>1021</v>
      </c>
      <c r="C44" s="891" t="s">
        <v>197</v>
      </c>
      <c r="D44" s="890">
        <v>113</v>
      </c>
      <c r="E44" s="901"/>
      <c r="F44" s="102"/>
      <c r="I44" s="646"/>
    </row>
    <row r="45" spans="1:9" ht="14.45" customHeight="1">
      <c r="A45" s="898"/>
      <c r="B45" s="894"/>
      <c r="C45" s="891"/>
      <c r="D45" s="890"/>
      <c r="E45" s="901"/>
      <c r="F45" s="122"/>
      <c r="G45" s="654"/>
      <c r="H45" s="654"/>
      <c r="I45" s="647"/>
    </row>
  </sheetData>
  <mergeCells count="86">
    <mergeCell ref="E42:E43"/>
    <mergeCell ref="B44:B45"/>
    <mergeCell ref="C44:C45"/>
    <mergeCell ref="D44:D45"/>
    <mergeCell ref="E44:E45"/>
    <mergeCell ref="A36:A45"/>
    <mergeCell ref="B36:B37"/>
    <mergeCell ref="C36:C37"/>
    <mergeCell ref="D36:D37"/>
    <mergeCell ref="E36:E37"/>
    <mergeCell ref="B38:B39"/>
    <mergeCell ref="C38:C39"/>
    <mergeCell ref="D38:D39"/>
    <mergeCell ref="E38:E39"/>
    <mergeCell ref="B40:B41"/>
    <mergeCell ref="C40:C41"/>
    <mergeCell ref="D40:D41"/>
    <mergeCell ref="E40:E41"/>
    <mergeCell ref="B42:B43"/>
    <mergeCell ref="C42:C43"/>
    <mergeCell ref="D42:D43"/>
    <mergeCell ref="E32:E33"/>
    <mergeCell ref="B34:B35"/>
    <mergeCell ref="C34:C35"/>
    <mergeCell ref="D34:D35"/>
    <mergeCell ref="E34:E35"/>
    <mergeCell ref="A26:A35"/>
    <mergeCell ref="B26:B27"/>
    <mergeCell ref="C26:C27"/>
    <mergeCell ref="D26:D27"/>
    <mergeCell ref="E26:E27"/>
    <mergeCell ref="B28:B29"/>
    <mergeCell ref="C28:C29"/>
    <mergeCell ref="D28:D29"/>
    <mergeCell ref="E28:E29"/>
    <mergeCell ref="B30:B31"/>
    <mergeCell ref="C30:C31"/>
    <mergeCell ref="D30:D31"/>
    <mergeCell ref="E30:E31"/>
    <mergeCell ref="B32:B33"/>
    <mergeCell ref="C32:C33"/>
    <mergeCell ref="D32:D33"/>
    <mergeCell ref="C22:C23"/>
    <mergeCell ref="D22:D23"/>
    <mergeCell ref="E22:E23"/>
    <mergeCell ref="B24:B25"/>
    <mergeCell ref="C24:C25"/>
    <mergeCell ref="D24:D25"/>
    <mergeCell ref="E24:E25"/>
    <mergeCell ref="E14:E15"/>
    <mergeCell ref="C6:C7"/>
    <mergeCell ref="A16:A25"/>
    <mergeCell ref="B16:B17"/>
    <mergeCell ref="C16:C17"/>
    <mergeCell ref="D16:D17"/>
    <mergeCell ref="E16:E17"/>
    <mergeCell ref="B18:B19"/>
    <mergeCell ref="C18:C19"/>
    <mergeCell ref="D18:D19"/>
    <mergeCell ref="E18:E19"/>
    <mergeCell ref="B20:B21"/>
    <mergeCell ref="C20:C21"/>
    <mergeCell ref="D20:D21"/>
    <mergeCell ref="E20:E21"/>
    <mergeCell ref="B22:B23"/>
    <mergeCell ref="B10:B11"/>
    <mergeCell ref="C10:C11"/>
    <mergeCell ref="A3:I3"/>
    <mergeCell ref="A4:H4"/>
    <mergeCell ref="A6:A15"/>
    <mergeCell ref="E6:E7"/>
    <mergeCell ref="D8:D9"/>
    <mergeCell ref="D10:D11"/>
    <mergeCell ref="E10:E11"/>
    <mergeCell ref="B12:B13"/>
    <mergeCell ref="C12:C13"/>
    <mergeCell ref="D12:D13"/>
    <mergeCell ref="E12:E13"/>
    <mergeCell ref="B14:B15"/>
    <mergeCell ref="C14:C15"/>
    <mergeCell ref="D14:D15"/>
    <mergeCell ref="D6:D7"/>
    <mergeCell ref="E8:E9"/>
    <mergeCell ref="C8:C9"/>
    <mergeCell ref="B6:B7"/>
    <mergeCell ref="B8:B9"/>
  </mergeCells>
  <printOptions horizontalCentered="1"/>
  <pageMargins left="0.7" right="0.65" top="0.75" bottom="0.75" header="0" footer="0.3"/>
  <pageSetup scale="7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2:L57"/>
  <sheetViews>
    <sheetView showGridLines="0" zoomScale="80" zoomScaleNormal="80" workbookViewId="0">
      <selection activeCell="D1" sqref="A1:F51"/>
    </sheetView>
  </sheetViews>
  <sheetFormatPr defaultColWidth="9.140625" defaultRowHeight="12.75"/>
  <cols>
    <col min="1" max="1" width="12.42578125" style="2" customWidth="1"/>
    <col min="2" max="3" width="8.85546875" style="2" customWidth="1"/>
    <col min="4" max="4" width="14.140625" style="2" customWidth="1"/>
    <col min="5" max="5" width="76.5703125" style="2" customWidth="1"/>
    <col min="6" max="6" width="10.42578125" style="2" customWidth="1"/>
    <col min="7" max="7" width="9.42578125" style="2" bestFit="1" customWidth="1"/>
    <col min="8" max="16384" width="9.140625" style="2"/>
  </cols>
  <sheetData>
    <row r="2" spans="1:6" ht="30">
      <c r="A2" s="881" t="s">
        <v>1022</v>
      </c>
      <c r="B2" s="881"/>
      <c r="C2" s="881"/>
      <c r="D2" s="881"/>
      <c r="E2" s="881"/>
      <c r="F2" s="881"/>
    </row>
    <row r="3" spans="1:6" ht="16.5">
      <c r="A3" s="905" t="s">
        <v>1023</v>
      </c>
      <c r="B3" s="905"/>
      <c r="C3" s="905"/>
      <c r="D3" s="905"/>
      <c r="E3" s="905"/>
      <c r="F3" s="905"/>
    </row>
    <row r="4" spans="1:6">
      <c r="A4" s="906" t="s">
        <v>1024</v>
      </c>
      <c r="B4" s="906"/>
      <c r="C4" s="906"/>
      <c r="D4" s="906"/>
      <c r="E4" s="906"/>
    </row>
    <row r="5" spans="1:6">
      <c r="A5" s="907"/>
      <c r="B5" s="907"/>
      <c r="C5" s="907"/>
      <c r="D5" s="907"/>
      <c r="E5" s="907"/>
      <c r="F5" s="13"/>
    </row>
    <row r="6" spans="1:6" s="42" customFormat="1" ht="19.5">
      <c r="A6" s="600" t="s">
        <v>150</v>
      </c>
      <c r="B6" s="602"/>
      <c r="C6" s="602"/>
      <c r="D6" s="602"/>
      <c r="E6" s="602"/>
      <c r="F6" s="607"/>
    </row>
    <row r="7" spans="1:6" s="42" customFormat="1" ht="15.75" customHeight="1">
      <c r="A7" s="172" t="s">
        <v>152</v>
      </c>
      <c r="B7" s="655"/>
      <c r="C7" s="655"/>
      <c r="D7" s="655"/>
      <c r="E7" s="655"/>
      <c r="F7" s="656"/>
    </row>
    <row r="8" spans="1:6" s="65" customFormat="1" ht="13.5" customHeight="1">
      <c r="A8" s="173" t="s">
        <v>13</v>
      </c>
      <c r="B8" s="174" t="s">
        <v>104</v>
      </c>
      <c r="C8" s="174"/>
      <c r="D8" s="174"/>
      <c r="E8" s="174"/>
      <c r="F8" s="175" t="s">
        <v>207</v>
      </c>
    </row>
    <row r="9" spans="1:6" s="65" customFormat="1" ht="13.5">
      <c r="A9" s="55" t="s">
        <v>280</v>
      </c>
      <c r="B9" s="56" t="s">
        <v>282</v>
      </c>
      <c r="C9" s="57"/>
      <c r="D9" s="56"/>
      <c r="E9" s="140"/>
      <c r="F9" s="908">
        <v>65</v>
      </c>
    </row>
    <row r="10" spans="1:6" s="65" customFormat="1" ht="13.5">
      <c r="A10" s="58"/>
      <c r="B10" s="59" t="s">
        <v>147</v>
      </c>
      <c r="C10" s="60"/>
      <c r="D10" s="59"/>
      <c r="E10" s="141"/>
      <c r="F10" s="909"/>
    </row>
    <row r="11" spans="1:6" s="65" customFormat="1" ht="13.5">
      <c r="A11" s="58" t="s">
        <v>279</v>
      </c>
      <c r="B11" s="59" t="s">
        <v>281</v>
      </c>
      <c r="C11" s="60"/>
      <c r="D11" s="59"/>
      <c r="E11" s="141"/>
      <c r="F11" s="909">
        <v>90</v>
      </c>
    </row>
    <row r="12" spans="1:6" s="65" customFormat="1" ht="13.5">
      <c r="A12" s="58"/>
      <c r="B12" s="59"/>
      <c r="C12" s="60"/>
      <c r="D12" s="59"/>
      <c r="E12" s="141"/>
      <c r="F12" s="909"/>
    </row>
    <row r="13" spans="1:6" s="65" customFormat="1" ht="13.5">
      <c r="A13" s="58" t="s">
        <v>278</v>
      </c>
      <c r="B13" s="59" t="s">
        <v>283</v>
      </c>
      <c r="C13" s="60"/>
      <c r="D13" s="59"/>
      <c r="E13" s="141"/>
      <c r="F13" s="909">
        <v>78</v>
      </c>
    </row>
    <row r="14" spans="1:6" s="65" customFormat="1" ht="15" customHeight="1">
      <c r="A14" s="58"/>
      <c r="B14" s="59" t="s">
        <v>148</v>
      </c>
      <c r="C14" s="60"/>
      <c r="D14" s="59"/>
      <c r="E14" s="141"/>
      <c r="F14" s="909"/>
    </row>
    <row r="15" spans="1:6" s="65" customFormat="1" ht="13.5">
      <c r="A15" s="58" t="s">
        <v>277</v>
      </c>
      <c r="B15" s="59" t="s">
        <v>285</v>
      </c>
      <c r="C15" s="60"/>
      <c r="D15" s="59"/>
      <c r="E15" s="141"/>
      <c r="F15" s="909">
        <v>98</v>
      </c>
    </row>
    <row r="16" spans="1:6" s="65" customFormat="1" ht="15" customHeight="1">
      <c r="A16" s="58"/>
      <c r="B16" s="59"/>
      <c r="C16" s="60"/>
      <c r="D16" s="59"/>
      <c r="E16" s="141"/>
      <c r="F16" s="909"/>
    </row>
    <row r="17" spans="1:9" s="65" customFormat="1" ht="13.5">
      <c r="A17" s="58" t="s">
        <v>151</v>
      </c>
      <c r="B17" s="59" t="s">
        <v>284</v>
      </c>
      <c r="C17" s="60"/>
      <c r="D17" s="59"/>
      <c r="E17" s="141"/>
      <c r="F17" s="909">
        <v>91</v>
      </c>
    </row>
    <row r="18" spans="1:9" s="65" customFormat="1" ht="14.25" customHeight="1">
      <c r="A18" s="58"/>
      <c r="B18" s="59" t="s">
        <v>149</v>
      </c>
      <c r="C18" s="60"/>
      <c r="D18" s="59"/>
      <c r="E18" s="141"/>
      <c r="F18" s="909"/>
    </row>
    <row r="19" spans="1:9" s="65" customFormat="1" ht="18" customHeight="1">
      <c r="A19" s="58" t="s">
        <v>276</v>
      </c>
      <c r="B19" s="59" t="s">
        <v>400</v>
      </c>
      <c r="C19" s="60"/>
      <c r="D19" s="59"/>
      <c r="E19" s="141"/>
      <c r="F19" s="909">
        <v>126</v>
      </c>
    </row>
    <row r="20" spans="1:9" s="65" customFormat="1" ht="11.25" customHeight="1">
      <c r="A20" s="58"/>
      <c r="B20" s="59"/>
      <c r="C20" s="60"/>
      <c r="D20" s="59"/>
      <c r="E20" s="141"/>
      <c r="F20" s="909"/>
    </row>
    <row r="21" spans="1:9" s="65" customFormat="1" ht="13.5">
      <c r="A21" s="55" t="s">
        <v>301</v>
      </c>
      <c r="B21" s="56" t="s">
        <v>418</v>
      </c>
      <c r="C21" s="57"/>
      <c r="D21" s="56"/>
      <c r="E21" s="140"/>
      <c r="F21" s="467">
        <v>10</v>
      </c>
      <c r="I21" s="657"/>
    </row>
    <row r="22" spans="1:9" s="65" customFormat="1" ht="13.5">
      <c r="A22" s="58" t="s">
        <v>302</v>
      </c>
      <c r="B22" s="59" t="s">
        <v>146</v>
      </c>
      <c r="C22" s="60"/>
      <c r="D22" s="59"/>
      <c r="E22" s="141"/>
      <c r="F22" s="468">
        <v>10</v>
      </c>
    </row>
    <row r="23" spans="1:9" s="42" customFormat="1" ht="15.75">
      <c r="A23" s="58" t="s">
        <v>415</v>
      </c>
      <c r="B23" s="59" t="s">
        <v>534</v>
      </c>
      <c r="C23" s="40"/>
      <c r="D23" s="10"/>
      <c r="E23" s="658"/>
      <c r="F23" s="659">
        <v>346.08</v>
      </c>
      <c r="G23" s="40"/>
      <c r="H23" s="660"/>
      <c r="I23" s="660"/>
    </row>
    <row r="24" spans="1:9" s="42" customFormat="1" ht="15.75">
      <c r="A24" s="61" t="s">
        <v>1025</v>
      </c>
      <c r="B24" s="62" t="s">
        <v>1026</v>
      </c>
      <c r="C24" s="142"/>
      <c r="D24" s="3"/>
      <c r="E24" s="6"/>
      <c r="F24" s="661">
        <v>293.55</v>
      </c>
      <c r="G24" s="40"/>
      <c r="H24" s="660"/>
      <c r="I24" s="660"/>
    </row>
    <row r="25" spans="1:9" s="42" customFormat="1" ht="15.75">
      <c r="A25" s="10"/>
      <c r="B25" s="10"/>
      <c r="C25" s="40"/>
      <c r="D25" s="10"/>
      <c r="E25" s="10"/>
      <c r="F25" s="40"/>
      <c r="G25" s="40"/>
    </row>
    <row r="26" spans="1:9" s="42" customFormat="1" ht="15.75">
      <c r="A26" s="10"/>
      <c r="B26" s="10"/>
      <c r="C26" s="40"/>
      <c r="D26" s="10"/>
      <c r="E26" s="10"/>
      <c r="F26" s="40"/>
      <c r="G26" s="40"/>
    </row>
    <row r="27" spans="1:9" s="42" customFormat="1" ht="15.75">
      <c r="A27" s="10"/>
      <c r="B27" s="10"/>
      <c r="C27" s="40"/>
      <c r="D27" s="10"/>
      <c r="E27" s="10"/>
      <c r="F27" s="40"/>
      <c r="G27" s="40"/>
    </row>
    <row r="28" spans="1:9" ht="30">
      <c r="A28" s="916" t="s">
        <v>1027</v>
      </c>
      <c r="B28" s="916"/>
      <c r="C28" s="916"/>
      <c r="D28" s="916"/>
      <c r="E28" s="916"/>
      <c r="F28" s="916"/>
    </row>
    <row r="29" spans="1:9" s="8" customFormat="1">
      <c r="A29" s="90"/>
      <c r="B29" s="90"/>
      <c r="C29" s="30"/>
      <c r="D29" s="90"/>
      <c r="E29" s="90"/>
      <c r="F29" s="30"/>
      <c r="G29" s="30"/>
    </row>
    <row r="30" spans="1:9" s="8" customFormat="1" ht="12.6" customHeight="1">
      <c r="A30" s="910" t="s">
        <v>153</v>
      </c>
      <c r="B30" s="913" t="s">
        <v>154</v>
      </c>
      <c r="C30" s="913" t="s">
        <v>1028</v>
      </c>
      <c r="D30" s="31"/>
      <c r="E30" s="31"/>
      <c r="F30" s="31"/>
    </row>
    <row r="31" spans="1:9" s="8" customFormat="1">
      <c r="A31" s="911"/>
      <c r="B31" s="914"/>
      <c r="C31" s="914"/>
      <c r="D31" s="31"/>
      <c r="E31" s="31"/>
      <c r="F31" s="31"/>
    </row>
    <row r="32" spans="1:9" s="8" customFormat="1">
      <c r="A32" s="911"/>
      <c r="B32" s="914"/>
      <c r="C32" s="914"/>
      <c r="D32" s="31"/>
      <c r="E32" s="31"/>
      <c r="F32" s="31"/>
    </row>
    <row r="33" spans="1:11" s="8" customFormat="1">
      <c r="A33" s="911"/>
      <c r="B33" s="914"/>
      <c r="C33" s="914"/>
      <c r="D33" s="31"/>
      <c r="E33" s="31"/>
      <c r="F33" s="31"/>
      <c r="G33" s="31"/>
      <c r="H33" s="31"/>
      <c r="I33" s="31"/>
    </row>
    <row r="34" spans="1:11" s="8" customFormat="1" ht="12.6" customHeight="1">
      <c r="A34" s="911" t="s">
        <v>156</v>
      </c>
      <c r="B34" s="914" t="s">
        <v>154</v>
      </c>
      <c r="C34" s="914" t="s">
        <v>155</v>
      </c>
      <c r="F34" s="32"/>
      <c r="I34" s="32"/>
    </row>
    <row r="35" spans="1:11" s="8" customFormat="1">
      <c r="A35" s="911"/>
      <c r="B35" s="914"/>
      <c r="C35" s="914"/>
    </row>
    <row r="36" spans="1:11" s="8" customFormat="1" ht="16.5">
      <c r="A36" s="911"/>
      <c r="B36" s="914"/>
      <c r="C36" s="914"/>
      <c r="K36" s="662"/>
    </row>
    <row r="37" spans="1:11" s="8" customFormat="1" ht="15" customHeight="1">
      <c r="A37" s="912"/>
      <c r="B37" s="915"/>
      <c r="C37" s="915"/>
      <c r="D37" s="176" t="s">
        <v>13</v>
      </c>
      <c r="E37" s="176" t="s">
        <v>157</v>
      </c>
      <c r="F37" s="175" t="s">
        <v>207</v>
      </c>
    </row>
    <row r="38" spans="1:11" s="65" customFormat="1" ht="16.5" customHeight="1">
      <c r="A38" s="321"/>
      <c r="B38" s="322"/>
      <c r="C38" s="322"/>
      <c r="D38" s="324" t="s">
        <v>685</v>
      </c>
      <c r="E38" s="135"/>
      <c r="F38" s="78"/>
    </row>
    <row r="39" spans="1:11" s="65" customFormat="1" ht="16.5" customHeight="1">
      <c r="A39" s="63"/>
      <c r="B39" s="64" t="s">
        <v>18</v>
      </c>
      <c r="C39" s="64"/>
      <c r="D39" s="323" t="s">
        <v>158</v>
      </c>
      <c r="E39" s="136" t="s">
        <v>690</v>
      </c>
      <c r="F39" s="70">
        <v>140</v>
      </c>
    </row>
    <row r="40" spans="1:11" s="65" customFormat="1" ht="16.5" customHeight="1">
      <c r="A40" s="66"/>
      <c r="B40" s="67" t="s">
        <v>18</v>
      </c>
      <c r="C40" s="67"/>
      <c r="D40" s="68" t="s">
        <v>433</v>
      </c>
      <c r="E40" s="136" t="s">
        <v>686</v>
      </c>
      <c r="F40" s="70">
        <v>140</v>
      </c>
    </row>
    <row r="41" spans="1:11" s="65" customFormat="1" ht="16.5" customHeight="1">
      <c r="A41" s="325"/>
      <c r="B41" s="67" t="s">
        <v>18</v>
      </c>
      <c r="C41" s="326"/>
      <c r="D41" s="68" t="s">
        <v>687</v>
      </c>
      <c r="E41" s="136" t="s">
        <v>688</v>
      </c>
      <c r="F41" s="70">
        <v>140</v>
      </c>
    </row>
    <row r="42" spans="1:11" s="65" customFormat="1" ht="16.5" customHeight="1">
      <c r="A42" s="325"/>
      <c r="B42" s="67" t="s">
        <v>18</v>
      </c>
      <c r="C42" s="326"/>
      <c r="D42" s="68" t="s">
        <v>689</v>
      </c>
      <c r="E42" s="136" t="s">
        <v>691</v>
      </c>
      <c r="F42" s="70">
        <v>140</v>
      </c>
      <c r="I42" s="657"/>
    </row>
    <row r="43" spans="1:11" s="65" customFormat="1" ht="16.5" customHeight="1">
      <c r="A43" s="71"/>
      <c r="B43" s="72" t="s">
        <v>18</v>
      </c>
      <c r="C43" s="72"/>
      <c r="D43" s="73" t="s">
        <v>684</v>
      </c>
      <c r="E43" s="137" t="s">
        <v>692</v>
      </c>
      <c r="F43" s="74">
        <v>140</v>
      </c>
    </row>
    <row r="44" spans="1:11" s="65" customFormat="1" ht="16.5" customHeight="1">
      <c r="A44" s="75" t="s">
        <v>18</v>
      </c>
      <c r="B44" s="76" t="s">
        <v>18</v>
      </c>
      <c r="C44" s="76"/>
      <c r="D44" s="77" t="s">
        <v>159</v>
      </c>
      <c r="E44" s="59" t="s">
        <v>160</v>
      </c>
      <c r="F44" s="78">
        <v>659.2</v>
      </c>
      <c r="H44" s="660"/>
      <c r="I44" s="660"/>
    </row>
    <row r="45" spans="1:11" s="65" customFormat="1" ht="16.5" customHeight="1">
      <c r="A45" s="87" t="s">
        <v>18</v>
      </c>
      <c r="B45" s="88" t="s">
        <v>18</v>
      </c>
      <c r="C45" s="79"/>
      <c r="D45" s="77" t="s">
        <v>161</v>
      </c>
      <c r="E45" s="92" t="s">
        <v>303</v>
      </c>
      <c r="F45" s="78">
        <v>813.7</v>
      </c>
      <c r="H45" s="660"/>
      <c r="I45" s="660"/>
    </row>
    <row r="46" spans="1:11" s="65" customFormat="1" ht="16.5" customHeight="1">
      <c r="A46" s="87" t="s">
        <v>18</v>
      </c>
      <c r="B46" s="88" t="s">
        <v>18</v>
      </c>
      <c r="C46" s="79"/>
      <c r="D46" s="138" t="s">
        <v>162</v>
      </c>
      <c r="E46" s="62" t="s">
        <v>1029</v>
      </c>
      <c r="F46" s="139">
        <v>865.2</v>
      </c>
      <c r="H46" s="660"/>
      <c r="I46" s="660"/>
    </row>
    <row r="47" spans="1:11" s="65" customFormat="1" ht="16.5" customHeight="1">
      <c r="A47" s="663"/>
      <c r="B47" s="664"/>
      <c r="C47" s="664" t="s">
        <v>18</v>
      </c>
      <c r="D47" s="665" t="s">
        <v>884</v>
      </c>
      <c r="E47" s="666" t="s">
        <v>1030</v>
      </c>
      <c r="F47" s="667">
        <v>1004.25</v>
      </c>
      <c r="H47" s="660"/>
      <c r="I47" s="660"/>
    </row>
    <row r="48" spans="1:11" s="65" customFormat="1" ht="16.5" customHeight="1">
      <c r="A48" s="81" t="s">
        <v>18</v>
      </c>
      <c r="B48" s="82"/>
      <c r="C48" s="82"/>
      <c r="D48" s="68" t="s">
        <v>163</v>
      </c>
      <c r="E48" s="136" t="s">
        <v>680</v>
      </c>
      <c r="F48" s="70">
        <v>515</v>
      </c>
      <c r="H48" s="660"/>
      <c r="I48" s="660"/>
    </row>
    <row r="49" spans="1:12" s="65" customFormat="1" ht="16.5" customHeight="1">
      <c r="A49" s="83" t="s">
        <v>18</v>
      </c>
      <c r="B49" s="84"/>
      <c r="C49" s="84"/>
      <c r="D49" s="68" t="s">
        <v>164</v>
      </c>
      <c r="E49" s="136" t="s">
        <v>681</v>
      </c>
      <c r="F49" s="78">
        <v>669.5</v>
      </c>
      <c r="H49" s="660"/>
      <c r="I49" s="660"/>
    </row>
    <row r="50" spans="1:12" s="65" customFormat="1" ht="16.5" customHeight="1">
      <c r="A50" s="319" t="s">
        <v>18</v>
      </c>
      <c r="B50" s="320"/>
      <c r="C50" s="320"/>
      <c r="D50" s="68" t="s">
        <v>165</v>
      </c>
      <c r="E50" s="136" t="s">
        <v>682</v>
      </c>
      <c r="F50" s="78">
        <v>721</v>
      </c>
      <c r="H50" s="660"/>
      <c r="I50" s="660"/>
    </row>
    <row r="51" spans="1:12" s="65" customFormat="1" ht="16.5" customHeight="1">
      <c r="A51" s="85" t="s">
        <v>18</v>
      </c>
      <c r="B51" s="86"/>
      <c r="C51" s="86"/>
      <c r="D51" s="73" t="s">
        <v>679</v>
      </c>
      <c r="E51" s="137" t="s">
        <v>683</v>
      </c>
      <c r="F51" s="139">
        <v>942.45</v>
      </c>
      <c r="H51" s="660"/>
      <c r="I51" s="660"/>
    </row>
    <row r="52" spans="1:12" s="65" customFormat="1" ht="16.5" customHeight="1">
      <c r="A52" s="133"/>
      <c r="D52" s="68"/>
      <c r="E52" s="136"/>
      <c r="F52" s="318"/>
      <c r="H52" s="660"/>
      <c r="I52" s="660"/>
    </row>
    <row r="53" spans="1:12" s="65" customFormat="1" ht="16.5" customHeight="1">
      <c r="A53" s="133"/>
      <c r="D53" s="80"/>
      <c r="E53" s="69"/>
      <c r="F53" s="134"/>
    </row>
    <row r="54" spans="1:12" s="65" customFormat="1" ht="13.5">
      <c r="A54" s="133"/>
      <c r="D54" s="8"/>
      <c r="E54" s="8"/>
      <c r="F54" s="8"/>
    </row>
    <row r="55" spans="1:12" s="8" customFormat="1" ht="13.5">
      <c r="A55" s="133"/>
      <c r="B55" s="10"/>
      <c r="C55" s="65"/>
      <c r="D55" s="10"/>
      <c r="E55" s="10"/>
      <c r="F55" s="10"/>
    </row>
    <row r="56" spans="1:12" s="10" customFormat="1" ht="15.75" customHeight="1">
      <c r="A56" s="8"/>
      <c r="B56" s="8"/>
      <c r="C56" s="8"/>
      <c r="D56" s="8"/>
      <c r="E56" s="8"/>
      <c r="F56" s="8"/>
      <c r="J56" s="11"/>
      <c r="K56" s="12"/>
      <c r="L56" s="11"/>
    </row>
    <row r="57" spans="1:12">
      <c r="A57" s="10"/>
      <c r="B57" s="10"/>
      <c r="C57" s="10"/>
      <c r="D57" s="10"/>
      <c r="E57" s="10"/>
      <c r="F57" s="10"/>
    </row>
  </sheetData>
  <mergeCells count="13">
    <mergeCell ref="A30:A37"/>
    <mergeCell ref="B30:B37"/>
    <mergeCell ref="C30:C37"/>
    <mergeCell ref="F13:F14"/>
    <mergeCell ref="F15:F16"/>
    <mergeCell ref="F17:F18"/>
    <mergeCell ref="F19:F20"/>
    <mergeCell ref="A28:F28"/>
    <mergeCell ref="A2:F2"/>
    <mergeCell ref="A3:F3"/>
    <mergeCell ref="A4:E5"/>
    <mergeCell ref="F9:F10"/>
    <mergeCell ref="F11:F12"/>
  </mergeCells>
  <printOptions horizontalCentered="1"/>
  <pageMargins left="0.7" right="0.65" top="0.75" bottom="0.75" header="0" footer="0.3"/>
  <pageSetup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FXR</vt:lpstr>
      <vt:lpstr>FXR Proximity</vt:lpstr>
      <vt:lpstr>FXA</vt:lpstr>
      <vt:lpstr>FXA Proximity</vt:lpstr>
      <vt:lpstr>FXM</vt:lpstr>
      <vt:lpstr>Coat Options</vt:lpstr>
      <vt:lpstr>Pant Options</vt:lpstr>
      <vt:lpstr>Suspenders</vt:lpstr>
      <vt:lpstr>Harness Options</vt:lpstr>
      <vt:lpstr>Chieftain TOs</vt:lpstr>
      <vt:lpstr>Chieftain Express</vt:lpstr>
      <vt:lpstr>EMS</vt:lpstr>
      <vt:lpstr>USAR</vt:lpstr>
      <vt:lpstr>Wildland</vt:lpstr>
      <vt:lpstr>TECGEN</vt:lpstr>
      <vt:lpstr>TG Coveralls and Options</vt:lpstr>
      <vt:lpstr>Interceptor Pkg</vt:lpstr>
      <vt:lpstr>Hoods</vt:lpstr>
      <vt:lpstr>Helmets</vt:lpstr>
      <vt:lpstr>Boots &amp; Gear Bags</vt:lpstr>
      <vt:lpstr>Gloves</vt:lpstr>
      <vt:lpstr>'Boots &amp; Gear Bags'!Print_Area</vt:lpstr>
      <vt:lpstr>'Chieftain Express'!Print_Area</vt:lpstr>
      <vt:lpstr>'Chieftain TOs'!Print_Area</vt:lpstr>
      <vt:lpstr>'Coat Options'!Print_Area</vt:lpstr>
      <vt:lpstr>EMS!Print_Area</vt:lpstr>
      <vt:lpstr>FXA!Print_Area</vt:lpstr>
      <vt:lpstr>'FXA Proximity'!Print_Area</vt:lpstr>
      <vt:lpstr>FXM!Print_Area</vt:lpstr>
      <vt:lpstr>FXR!Print_Area</vt:lpstr>
      <vt:lpstr>'FXR Proximity'!Print_Area</vt:lpstr>
      <vt:lpstr>Gloves!Print_Area</vt:lpstr>
      <vt:lpstr>'Harness Options'!Print_Area</vt:lpstr>
      <vt:lpstr>Helmets!Print_Area</vt:lpstr>
      <vt:lpstr>Hoods!Print_Area</vt:lpstr>
      <vt:lpstr>'Interceptor Pkg'!Print_Area</vt:lpstr>
      <vt:lpstr>'Pant Options'!Print_Area</vt:lpstr>
      <vt:lpstr>Suspenders!Print_Area</vt:lpstr>
      <vt:lpstr>TECGEN!Print_Area</vt:lpstr>
      <vt:lpstr>'TG Coveralls and Options'!Print_Area</vt:lpstr>
      <vt:lpstr>USAR!Print_Area</vt:lpstr>
      <vt:lpstr>Wildland!Print_Area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abbylehman</dc:creator>
  <cp:lastModifiedBy>Jackie Dobro</cp:lastModifiedBy>
  <cp:lastPrinted>2019-04-01T19:51:00Z</cp:lastPrinted>
  <dcterms:created xsi:type="dcterms:W3CDTF">2012-12-17T18:20:56Z</dcterms:created>
  <dcterms:modified xsi:type="dcterms:W3CDTF">2019-12-16T15:30:29Z</dcterms:modified>
  <cp:contentStatus/>
</cp:coreProperties>
</file>