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G:\Contract\James Brabston\Grounds Maintenance Equipment\2024\RENEWAL\Ben Nelson Golf and Outdoor\"/>
    </mc:Choice>
  </mc:AlternateContent>
  <xr:revisionPtr revIDLastSave="0" documentId="13_ncr:1_{6FA8697D-9E58-46B9-81EB-F9DE3DC3365B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E-Z-GO" sheetId="1" r:id="rId1"/>
  </sheets>
  <definedNames>
    <definedName name="_xlnm._FilterDatabase" localSheetId="0" hidden="1">'E-Z-GO'!$A$1:$M$9924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6" i="1" l="1"/>
  <c r="F75" i="1" l="1"/>
  <c r="F76" i="1"/>
  <c r="F29" i="1"/>
  <c r="F43" i="1"/>
  <c r="F44" i="1"/>
  <c r="F45" i="1"/>
  <c r="F46" i="1"/>
  <c r="F42" i="1"/>
  <c r="F40" i="1"/>
  <c r="F62" i="1"/>
  <c r="F61" i="1"/>
  <c r="F60" i="1"/>
  <c r="F59" i="1"/>
  <c r="F41" i="1"/>
  <c r="F10" i="1"/>
  <c r="F9" i="1"/>
  <c r="F8" i="1"/>
  <c r="F67" i="1"/>
  <c r="F66" i="1"/>
  <c r="F65" i="1"/>
  <c r="F64" i="1"/>
  <c r="F63" i="1"/>
  <c r="F39" i="1"/>
  <c r="F38" i="1"/>
  <c r="F37" i="1"/>
  <c r="F36" i="1"/>
  <c r="F35" i="1"/>
  <c r="F34" i="1"/>
  <c r="F33" i="1"/>
  <c r="F32" i="1"/>
  <c r="F24" i="1"/>
  <c r="F23" i="1"/>
  <c r="F22" i="1"/>
  <c r="F21" i="1"/>
  <c r="F20" i="1"/>
  <c r="F19" i="1"/>
  <c r="F18" i="1"/>
  <c r="F17" i="1"/>
  <c r="F31" i="1"/>
  <c r="F30" i="1"/>
  <c r="F7" i="1"/>
  <c r="F6" i="1"/>
  <c r="F5" i="1"/>
  <c r="F4" i="1"/>
  <c r="F70" i="1" l="1"/>
  <c r="F69" i="1"/>
  <c r="F68" i="1"/>
  <c r="F58" i="1"/>
  <c r="F57" i="1"/>
  <c r="F56" i="1"/>
  <c r="F55" i="1"/>
  <c r="F54" i="1"/>
  <c r="F53" i="1"/>
  <c r="F52" i="1"/>
  <c r="F51" i="1"/>
  <c r="F50" i="1"/>
  <c r="F49" i="1"/>
  <c r="F48" i="1"/>
  <c r="F47" i="1"/>
  <c r="F28" i="1"/>
  <c r="F27" i="1"/>
  <c r="F26" i="1"/>
  <c r="F25" i="1"/>
  <c r="F12" i="1"/>
  <c r="F13" i="1"/>
  <c r="F14" i="1"/>
  <c r="F15" i="1"/>
  <c r="F16" i="1"/>
  <c r="F11" i="1"/>
  <c r="F3" i="1"/>
  <c r="F2" i="1"/>
  <c r="M29" i="1" l="1"/>
  <c r="M75" i="1"/>
  <c r="M73" i="1"/>
  <c r="M74" i="1"/>
  <c r="F73" i="1"/>
  <c r="F74" i="1"/>
  <c r="F72" i="1"/>
  <c r="M72" i="1"/>
  <c r="F71" i="1" l="1"/>
  <c r="M71" i="1"/>
  <c r="M41" i="1" l="1"/>
  <c r="M5" i="1"/>
  <c r="M6" i="1"/>
  <c r="M7" i="1"/>
  <c r="M61" i="1"/>
  <c r="M62" i="1"/>
  <c r="M63" i="1"/>
  <c r="M64" i="1"/>
  <c r="M65" i="1"/>
  <c r="M66" i="1"/>
  <c r="M67" i="1"/>
  <c r="M68" i="1"/>
  <c r="M69" i="1"/>
  <c r="M70" i="1"/>
  <c r="M13" i="1" l="1"/>
  <c r="M4" i="1" l="1"/>
  <c r="M23" i="1"/>
  <c r="M30" i="1"/>
  <c r="M60" i="1" l="1"/>
  <c r="M59" i="1"/>
  <c r="M32" i="1" l="1"/>
  <c r="M33" i="1"/>
  <c r="M16" i="1" l="1"/>
  <c r="M3" i="1"/>
  <c r="M25" i="1"/>
  <c r="M26" i="1"/>
  <c r="M22" i="1"/>
  <c r="M20" i="1"/>
  <c r="M28" i="1" l="1"/>
  <c r="M8" i="1" l="1"/>
  <c r="M11" i="1" l="1"/>
  <c r="M12" i="1"/>
  <c r="M14" i="1"/>
  <c r="M15" i="1"/>
  <c r="M17" i="1"/>
  <c r="M18" i="1"/>
  <c r="M19" i="1"/>
  <c r="M21" i="1"/>
  <c r="M24" i="1"/>
  <c r="M27" i="1"/>
  <c r="M31" i="1"/>
  <c r="M34" i="1"/>
  <c r="M35" i="1"/>
  <c r="M36" i="1"/>
  <c r="M37" i="1"/>
  <c r="M38" i="1"/>
  <c r="M39" i="1"/>
  <c r="M40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9" i="1" l="1"/>
  <c r="M10" i="1"/>
  <c r="M2" i="1" l="1"/>
</calcChain>
</file>

<file path=xl/sharedStrings.xml><?xml version="1.0" encoding="utf-8"?>
<sst xmlns="http://schemas.openxmlformats.org/spreadsheetml/2006/main" count="574" uniqueCount="205">
  <si>
    <t>Supplier</t>
  </si>
  <si>
    <t>Supplier Part Number</t>
  </si>
  <si>
    <t>Short Description</t>
  </si>
  <si>
    <t>Long Description</t>
  </si>
  <si>
    <t>Product Group</t>
  </si>
  <si>
    <t>Contract Price</t>
  </si>
  <si>
    <t>MSRP</t>
  </si>
  <si>
    <t>Contract Number</t>
  </si>
  <si>
    <t>Delivery In Days</t>
  </si>
  <si>
    <t>UOM</t>
  </si>
  <si>
    <t>Hyperlink URL</t>
  </si>
  <si>
    <t>Manufacturer</t>
  </si>
  <si>
    <t>Manufacturer PN</t>
  </si>
  <si>
    <t>EA</t>
  </si>
  <si>
    <t>07153</t>
  </si>
  <si>
    <t>WWW.EZGO.COM</t>
  </si>
  <si>
    <t>E-Z-GO</t>
  </si>
  <si>
    <t>WWW.CUSHMAN.COM</t>
  </si>
  <si>
    <t>CUSHMAN</t>
  </si>
  <si>
    <t>07020</t>
  </si>
  <si>
    <t>Express S4 Gas</t>
  </si>
  <si>
    <t>Express S4 Gas Lifted 4 Passenger Golf Car</t>
  </si>
  <si>
    <t>Express L6 Gas</t>
  </si>
  <si>
    <t>Express L6 Gas Lifted 6 Passenger Golf Car</t>
  </si>
  <si>
    <t>Shuttle 2+2 Electric 4 Passenger Golf Car</t>
  </si>
  <si>
    <t>Shuttle 2+2 Gas</t>
  </si>
  <si>
    <t>Shuttle 2+2 Gas 4 Passenger Golf Car</t>
  </si>
  <si>
    <t>Shuttle 4 Gas</t>
  </si>
  <si>
    <t>Shuttle 4 Gas 4 Passenger Golf Car with Flat Bed</t>
  </si>
  <si>
    <t>Shuttle 6 Gas</t>
  </si>
  <si>
    <t>Shuttle 6 Gas 6 Passenger Golf Car</t>
  </si>
  <si>
    <t>Shuttle 2 Gas</t>
  </si>
  <si>
    <t>Shuttle 2 Gas 2 Passenger Golf Car with Flat Bed</t>
  </si>
  <si>
    <t>Shuttle 8 Gas</t>
  </si>
  <si>
    <t>Shuttle 8 Gas 8 Passenger Golf Car</t>
  </si>
  <si>
    <t>Hauler 800 Gas</t>
  </si>
  <si>
    <t>Hauler 800 Gas 2 Passenger Utility Vehicle</t>
  </si>
  <si>
    <t>Hauler 800X Gas</t>
  </si>
  <si>
    <t>Hauler 800X Gas Lifted 2 Passenger Utility Vehicle</t>
  </si>
  <si>
    <t>Hauler 1200 Gas</t>
  </si>
  <si>
    <t>Hauler 1200 Gas 2 Passenger Utility Vehicle</t>
  </si>
  <si>
    <t>Hauler 1200 X Gas</t>
  </si>
  <si>
    <t>Hauler 1200 X Gas Lifted 2 Passsenger Utility Vehicle</t>
  </si>
  <si>
    <t>Refresher Oasis Gas Vehicle</t>
  </si>
  <si>
    <t>Cab - ROPS Certified (Brushguard included)</t>
  </si>
  <si>
    <t>Cab - ROPS Certified for Hauler Pro, Pro X, 1200, and 1200 X</t>
  </si>
  <si>
    <t>Ball Cage - ROPS Certified</t>
  </si>
  <si>
    <t>Ball Cage - ROPS Certified for Hauler Pro, Pro X, 1200, and 1200 X</t>
  </si>
  <si>
    <t>Custom Color of Refresher Unit on Refresher Oasis</t>
  </si>
  <si>
    <t>Ice Sink for Refresher Oasis</t>
  </si>
  <si>
    <t>RXV Freedom Gas</t>
  </si>
  <si>
    <t>RXV Freedom Gas 2 Passenger Golf Car</t>
  </si>
  <si>
    <t>666929G04</t>
  </si>
  <si>
    <t>Drop in Refresher with Counter Top and Consumable Ice Tray</t>
  </si>
  <si>
    <t>Drop in Refresher with Counter Top and Consumable Ice Tray for Hauler Pro and 1200</t>
  </si>
  <si>
    <t>Hauler 800 ELiTE (2.0)</t>
  </si>
  <si>
    <t>Hauler 800 ELiTE (2.0) 2 Passenger Utility Vehicle</t>
  </si>
  <si>
    <t>Hauler 800X ELiTE (2.0)</t>
  </si>
  <si>
    <t>Hauler 800X ELiTE (2.0) 2 Passenger Utility Vehicle</t>
  </si>
  <si>
    <t>Refresher Oasis Gas</t>
  </si>
  <si>
    <t>Ice Sink</t>
  </si>
  <si>
    <t>Custom Color of Refresher Unit on Refresher Oasis Vehicle</t>
  </si>
  <si>
    <t>RXV Fleet Gas - EX1 Engine</t>
  </si>
  <si>
    <t>RXV Freedom Electric ELiTE 2.2</t>
  </si>
  <si>
    <t>RXV Freedom Electric ELiTE 2.2 Lithium Golf Car</t>
  </si>
  <si>
    <t xml:space="preserve">Express S4 Electric ELiTE </t>
  </si>
  <si>
    <t>Express S4 Electric ELiTE Lifted 4 Passenger Golf Car</t>
  </si>
  <si>
    <t>Shuttle 4 ELiTE</t>
  </si>
  <si>
    <t>Shuttle 4 Electric ELiTE 4 Passenger Golf Car with Flat Bed</t>
  </si>
  <si>
    <t>Shuttle 6 ELiTE</t>
  </si>
  <si>
    <t>Shuttle 6 Electric ELiTE 6 Passenger Golf Car</t>
  </si>
  <si>
    <t>Express S6 Gas</t>
  </si>
  <si>
    <t xml:space="preserve">Express S6 ELiTE </t>
  </si>
  <si>
    <t>Express L6 ELiTE</t>
  </si>
  <si>
    <t>Express S6 Gas Lifted 6 Passenger Golf Car</t>
  </si>
  <si>
    <t>Express S6 ELiTE 6 Passenger Vehicle</t>
  </si>
  <si>
    <t>Express L6 ELiTE 6 Passenger Vehicle</t>
  </si>
  <si>
    <t>RXV Fleet Electric ELiTE 2.2</t>
  </si>
  <si>
    <t>RXV Fleet Electric ELiTE 2.2 2 Passenger Golf Car</t>
  </si>
  <si>
    <t>RXV Fleet Electric ELiTE 4.2</t>
  </si>
  <si>
    <t>RXV Fleet Electric ELiTE 4.2 2 Passenger Golf Car</t>
  </si>
  <si>
    <t>RXV Freedom Gas 2+2</t>
  </si>
  <si>
    <t>RXV Freedom Gas 4 Passenger Golf Car</t>
  </si>
  <si>
    <t>RXV Freedom Electric ELiTE 2+2</t>
  </si>
  <si>
    <t>RXV Freedom Electric ELiTE 4 Passenger Golf Car</t>
  </si>
  <si>
    <t>Liberty ELITE</t>
  </si>
  <si>
    <t>Liberty ELITE Lithium 4 Passanger Golf Car</t>
  </si>
  <si>
    <t>Hauler Pro ELITE</t>
  </si>
  <si>
    <t>Hauler Pro Lithium Electric 2 Passenger Utility Vehicle</t>
  </si>
  <si>
    <t>Hauler Pro X ELITE</t>
  </si>
  <si>
    <t>Hauler Pro X Lithium Electric Lifted 2 Passenger Utility Vehicle</t>
  </si>
  <si>
    <t>10031720G02</t>
  </si>
  <si>
    <t>10027309G02</t>
  </si>
  <si>
    <t>ELITE 4.2 Lithium Battery Pack</t>
  </si>
  <si>
    <t>Shuttle 2 Electric 2 Passenger Golf Car with Flat Bed</t>
  </si>
  <si>
    <t>Shuttle 8 Electric 8 Passenger Golf Car</t>
  </si>
  <si>
    <t>RXV Valor Gas</t>
  </si>
  <si>
    <t>RXV Valor Electric</t>
  </si>
  <si>
    <t>RXV Valor Gas Lifted 2 Passenger Golf Car</t>
  </si>
  <si>
    <t>RXV Valor Electric Lifted 2 Passenger Golf Car</t>
  </si>
  <si>
    <t>RXV Valor Gas 4 Passenger Golf Car</t>
  </si>
  <si>
    <t>RXV Valor 4 Electric</t>
  </si>
  <si>
    <t>RXV Valor 4 Gas</t>
  </si>
  <si>
    <t>RXV Valor Electric 4 Passenger Golf Car</t>
  </si>
  <si>
    <t>Express S2 Electric Elite</t>
  </si>
  <si>
    <t>Express S2 Electric Lifted 2 Passenger Golf Car</t>
  </si>
  <si>
    <t>Shuttle 2+2 Elite</t>
  </si>
  <si>
    <t>Shuttle 8 Elite</t>
  </si>
  <si>
    <t>Shuttle 2 Elite</t>
  </si>
  <si>
    <t>Refresher Oasis Elite</t>
  </si>
  <si>
    <t>Refresher Oasis Elite Vehicle</t>
  </si>
  <si>
    <t>PACE 7-36 GPS</t>
  </si>
  <si>
    <t>PACE 7-48 GPS</t>
  </si>
  <si>
    <t>PACE 7-60 GPS</t>
  </si>
  <si>
    <t xml:space="preserve">PACE 7-36 EX GPS </t>
  </si>
  <si>
    <t xml:space="preserve">PACE 7-48 EX GPS </t>
  </si>
  <si>
    <t xml:space="preserve">PACE 7-60 EX GPS </t>
  </si>
  <si>
    <t>PACE 10-36 EX GPS</t>
  </si>
  <si>
    <t xml:space="preserve">PACE 10-48 EX GPS </t>
  </si>
  <si>
    <t>PACE 10-60 EX GPS</t>
  </si>
  <si>
    <t xml:space="preserve">PACE Shield-36 GPS </t>
  </si>
  <si>
    <t>PACE Shield-48 GPS</t>
  </si>
  <si>
    <t>PACE Shield-60 GPS</t>
  </si>
  <si>
    <t>PACE 7-36 GPS screen</t>
  </si>
  <si>
    <t>PACE 7-48 GPS screen</t>
  </si>
  <si>
    <t>PACE 7-60 GPS screen</t>
  </si>
  <si>
    <t>PACE 7-36 EX GPS screen</t>
  </si>
  <si>
    <t>PACE 7-48 EX GPS screen</t>
  </si>
  <si>
    <t>PACE 7-60 EX GPS screen</t>
  </si>
  <si>
    <t>PACE 10-36 EX GPS screen</t>
  </si>
  <si>
    <t>PACE 10-48 EX GPS screen</t>
  </si>
  <si>
    <t>PACE 10-60 EX GPS screen</t>
  </si>
  <si>
    <t>PACE Shield-36 GPS module</t>
  </si>
  <si>
    <t>PACE Shield-48 GPS module</t>
  </si>
  <si>
    <t>PACE Shield-60 GPS module</t>
  </si>
  <si>
    <t>10008835G07136</t>
  </si>
  <si>
    <t>10008835G07148</t>
  </si>
  <si>
    <t>10008835G07236</t>
  </si>
  <si>
    <t>10008835G07160</t>
  </si>
  <si>
    <t>10008835G07248</t>
  </si>
  <si>
    <t>10008835G07260</t>
  </si>
  <si>
    <t>10008835G10236</t>
  </si>
  <si>
    <t>10008835G10248</t>
  </si>
  <si>
    <t>10008835G10260</t>
  </si>
  <si>
    <t>10012559GP36</t>
  </si>
  <si>
    <t>10012559GP48</t>
  </si>
  <si>
    <t>10012559GP60</t>
  </si>
  <si>
    <t xml:space="preserve">ELITE 6.2 Lithium Battery Pack </t>
  </si>
  <si>
    <t>ELITE 6.2 Lithium Battery Pack</t>
  </si>
  <si>
    <t xml:space="preserve">ELITE 4.2 Lithium Battery Pack </t>
  </si>
  <si>
    <t xml:space="preserve">10027309G03 </t>
  </si>
  <si>
    <t>72684G02</t>
  </si>
  <si>
    <t>Cab - Without Doors</t>
  </si>
  <si>
    <t>Cab - without doors for Shuttle 2</t>
  </si>
  <si>
    <t>75856G02</t>
  </si>
  <si>
    <t>Cab Doors</t>
  </si>
  <si>
    <t>Cab Doors for Shuttle 2</t>
  </si>
  <si>
    <t>Tug</t>
  </si>
  <si>
    <t>Tug 48V Tow Truck</t>
  </si>
  <si>
    <t>Titan XD 2 Passenger</t>
  </si>
  <si>
    <t>Titan XD 2 Passenger 48V AC</t>
  </si>
  <si>
    <t>Titan XD 4 Passenger</t>
  </si>
  <si>
    <t>Titan XD 4 Passenger 48V AC</t>
  </si>
  <si>
    <t xml:space="preserve">Stock Chaser </t>
  </si>
  <si>
    <t>Stock Chaser parts picker</t>
  </si>
  <si>
    <t>Minute Miser</t>
  </si>
  <si>
    <t>Minute Miser 3 Wheel Truck</t>
  </si>
  <si>
    <t>Black Cab with Clear Doors</t>
  </si>
  <si>
    <t>Black Cab with Clear Doors for Titan</t>
  </si>
  <si>
    <t>Sun Canopy Top - Long XD</t>
  </si>
  <si>
    <t>Sun Canopy Top-Long for Titan XD 48V</t>
  </si>
  <si>
    <t>886467G01</t>
  </si>
  <si>
    <t>Box Sides and Tailgate</t>
  </si>
  <si>
    <t>DBS123</t>
  </si>
  <si>
    <t>Custom Paint</t>
  </si>
  <si>
    <t>Custom Paint Color</t>
  </si>
  <si>
    <t>Cargo Bed</t>
  </si>
  <si>
    <t>Profit Cargo Bed</t>
  </si>
  <si>
    <t>PF10946/48</t>
  </si>
  <si>
    <t>Seat Belts</t>
  </si>
  <si>
    <t>PF11409</t>
  </si>
  <si>
    <t>PF11566</t>
  </si>
  <si>
    <t>Seat Belts (Single Row)</t>
  </si>
  <si>
    <t>Seat Belts (4 Passenger)</t>
  </si>
  <si>
    <t>Seat Belts for 4 Passenger Vehicles</t>
  </si>
  <si>
    <t>10026553G01</t>
  </si>
  <si>
    <t>10026554G01</t>
  </si>
  <si>
    <t>10026557G01</t>
  </si>
  <si>
    <t>10026561G01</t>
  </si>
  <si>
    <t>10048029G01</t>
  </si>
  <si>
    <t>10048028G01</t>
  </si>
  <si>
    <t>10002913G02</t>
  </si>
  <si>
    <t>10027610G01</t>
  </si>
  <si>
    <t>10026715G01</t>
  </si>
  <si>
    <t>10026724G01</t>
  </si>
  <si>
    <t>10026726G01</t>
  </si>
  <si>
    <t>10027126G01</t>
  </si>
  <si>
    <t>Box Sides and Tailgate for Titan XD 2 Pass</t>
  </si>
  <si>
    <t>10042725GXX</t>
  </si>
  <si>
    <t>OPS Package</t>
  </si>
  <si>
    <t>OPS Package for Hauler (includes canopy, windshield, seatbelts, and mirror)</t>
  </si>
  <si>
    <t>Sun Canopy Top 140"</t>
  </si>
  <si>
    <t>Sun Canopy Top 140" for Shuttle 8</t>
  </si>
  <si>
    <t>Valor 6 Electric</t>
  </si>
  <si>
    <t>Valor 6 Electric 6 Passenger Vehicle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</si>
</sst>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44" fontId="4" fillId="0" borderId="0" applyFon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5" fillId="0" borderId="0"/>
    <xf numFmtId="0" fontId="1" fillId="0" borderId="0"/>
  </cellStyleXfs>
  <cellXfs count="25">
    <xf numFmtId="0" fontId="0" fillId="0" borderId="0" xfId="0"/>
    <xf numFmtId="49" fontId="2" fillId="2" borderId="0" xfId="0" applyNumberFormat="1" applyFont="1" applyFill="1" applyAlignment="1" applyProtection="1">
      <alignment horizontal="center" vertical="center" wrapText="1"/>
    </xf>
    <xf numFmtId="164" fontId="2" fillId="2" borderId="0" xfId="0" applyNumberFormat="1" applyFont="1" applyFill="1" applyAlignment="1" applyProtection="1">
      <alignment horizontal="center" vertical="center" wrapText="1"/>
    </xf>
    <xf numFmtId="0" fontId="3" fillId="3" borderId="0" xfId="0" applyFont="1" applyFill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164" fontId="0" fillId="0" borderId="0" xfId="0" applyNumberFormat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left" wrapText="1"/>
    </xf>
    <xf numFmtId="0" fontId="3" fillId="0" borderId="2" xfId="0" applyFont="1" applyBorder="1" applyAlignment="1" applyProtection="1">
      <alignment horizontal="center"/>
    </xf>
    <xf numFmtId="164" fontId="3" fillId="0" borderId="0" xfId="0" applyNumberFormat="1" applyFont="1" applyAlignment="1" applyProtection="1">
      <alignment horizontal="center"/>
    </xf>
    <xf numFmtId="164" fontId="3" fillId="0" borderId="0" xfId="0" applyNumberFormat="1" applyFont="1" applyAlignment="1" applyProtection="1">
      <alignment horizontal="left"/>
    </xf>
    <xf numFmtId="0" fontId="1" fillId="0" borderId="0" xfId="8" applyAlignment="1" applyProtection="1">
      <alignment horizontal="center"/>
    </xf>
    <xf numFmtId="0" fontId="0" fillId="0" borderId="0" xfId="0" applyProtection="1"/>
    <xf numFmtId="0" fontId="3" fillId="4" borderId="0" xfId="0" applyFont="1" applyFill="1" applyAlignment="1" applyProtection="1">
      <alignment horizontal="center"/>
    </xf>
    <xf numFmtId="0" fontId="3" fillId="4" borderId="0" xfId="0" applyFont="1" applyFill="1" applyAlignment="1" applyProtection="1">
      <alignment wrapText="1"/>
    </xf>
    <xf numFmtId="49" fontId="3" fillId="4" borderId="1" xfId="0" applyNumberFormat="1" applyFont="1" applyFill="1" applyBorder="1" applyAlignment="1" applyProtection="1">
      <alignment horizontal="center"/>
    </xf>
    <xf numFmtId="164" fontId="3" fillId="4" borderId="0" xfId="0" applyNumberFormat="1" applyFont="1" applyFill="1" applyProtection="1"/>
    <xf numFmtId="0" fontId="0" fillId="4" borderId="0" xfId="0" applyFill="1" applyProtection="1"/>
    <xf numFmtId="0" fontId="3" fillId="4" borderId="0" xfId="0" applyFont="1" applyFill="1" applyProtection="1"/>
    <xf numFmtId="0" fontId="3" fillId="0" borderId="0" xfId="0" applyFont="1" applyAlignment="1" applyProtection="1">
      <alignment horizontal="center" vertical="center"/>
    </xf>
  </cellXfs>
  <cellStyles count="9">
    <cellStyle name="Currency 2" xfId="1" xr:uid="{00000000-0005-0000-0000-000001000000}"/>
    <cellStyle name="Normal" xfId="0" builtinId="0"/>
    <cellStyle name="Normal 2" xfId="2" xr:uid="{00000000-0005-0000-0000-000004000000}"/>
    <cellStyle name="Normal 2 2 2 2" xfId="3" xr:uid="{00000000-0005-0000-0000-000005000000}"/>
    <cellStyle name="Normal 2 4" xfId="4" xr:uid="{00000000-0005-0000-0000-000006000000}"/>
    <cellStyle name="Normal 3" xfId="8" xr:uid="{46DB1515-C1F9-4FC5-926D-0073D7AA90EF}"/>
    <cellStyle name="Normal 3 2 2 2" xfId="5" xr:uid="{00000000-0005-0000-0000-000007000000}"/>
    <cellStyle name="Normal 5" xfId="6" xr:uid="{00000000-0005-0000-0000-000008000000}"/>
    <cellStyle name="Normal 65 3" xfId="7" xr:uid="{00000000-0005-0000-0000-000009000000}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76"/>
  <sheetViews>
    <sheetView tabSelected="1" zoomScaleNormal="100" workbookViewId="0">
      <pane ySplit="1" topLeftCell="A2" activePane="bottomLeft" state="frozenSplit"/>
      <selection pane="bottomLeft" activeCell="D18" sqref="D18"/>
    </sheetView>
  </sheetViews>
  <sheetFormatPr defaultColWidth="9.140625" defaultRowHeight="17.100000000000001" customHeight="1" x14ac:dyDescent="0.25"/>
  <cols>
    <col min="1" max="1" width="11.28515625" style="4" customWidth="1"/>
    <col min="2" max="2" width="28.5703125" style="5" customWidth="1"/>
    <col min="3" max="3" width="38.140625" style="6" customWidth="1"/>
    <col min="4" max="4" width="59.5703125" style="6" customWidth="1"/>
    <col min="5" max="5" width="14" style="24" bestFit="1" customWidth="1"/>
    <col min="6" max="6" width="10.140625" style="8" bestFit="1" customWidth="1"/>
    <col min="7" max="7" width="10.140625" style="9" bestFit="1" customWidth="1"/>
    <col min="8" max="8" width="14.85546875" style="4" customWidth="1"/>
    <col min="9" max="9" width="10.5703125" style="10" bestFit="1" customWidth="1"/>
    <col min="10" max="10" width="10.28515625" style="10" bestFit="1" customWidth="1"/>
    <col min="11" max="11" width="21.7109375" style="4" bestFit="1" customWidth="1"/>
    <col min="12" max="12" width="17.85546875" style="4" bestFit="1" customWidth="1"/>
    <col min="13" max="13" width="20.85546875" style="11" bestFit="1" customWidth="1"/>
    <col min="14" max="16384" width="9.140625" style="4"/>
  </cols>
  <sheetData>
    <row r="1" spans="1:13" s="3" customFormat="1" ht="5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7.100000000000001" customHeight="1" x14ac:dyDescent="0.25">
      <c r="A2" s="4" t="s">
        <v>16</v>
      </c>
      <c r="B2" s="5" t="s">
        <v>185</v>
      </c>
      <c r="C2" s="6" t="s">
        <v>50</v>
      </c>
      <c r="D2" s="6" t="s">
        <v>51</v>
      </c>
      <c r="E2" s="7" t="s">
        <v>14</v>
      </c>
      <c r="F2" s="8">
        <f>G2*0.95</f>
        <v>9784.0499999999993</v>
      </c>
      <c r="G2" s="9">
        <v>10299</v>
      </c>
      <c r="H2" s="4">
        <v>8200073292</v>
      </c>
      <c r="I2" s="5">
        <v>180</v>
      </c>
      <c r="J2" s="10" t="s">
        <v>13</v>
      </c>
      <c r="K2" s="4" t="s">
        <v>15</v>
      </c>
      <c r="L2" s="4" t="s">
        <v>16</v>
      </c>
      <c r="M2" s="11" t="str">
        <f>B2</f>
        <v>10026553G01</v>
      </c>
    </row>
    <row r="3" spans="1:13" ht="17.100000000000001" customHeight="1" x14ac:dyDescent="0.25">
      <c r="A3" s="4" t="s">
        <v>16</v>
      </c>
      <c r="B3" s="5" t="s">
        <v>186</v>
      </c>
      <c r="C3" s="6" t="s">
        <v>81</v>
      </c>
      <c r="D3" s="6" t="s">
        <v>82</v>
      </c>
      <c r="E3" s="7" t="s">
        <v>14</v>
      </c>
      <c r="F3" s="8">
        <f>G3*0.95</f>
        <v>10377.799999999999</v>
      </c>
      <c r="G3" s="9">
        <v>10924</v>
      </c>
      <c r="H3" s="4">
        <v>8200073292</v>
      </c>
      <c r="I3" s="5">
        <v>180</v>
      </c>
      <c r="J3" s="10" t="s">
        <v>13</v>
      </c>
      <c r="K3" s="4" t="s">
        <v>15</v>
      </c>
      <c r="L3" s="4" t="s">
        <v>16</v>
      </c>
      <c r="M3" s="11" t="str">
        <f>B3</f>
        <v>10026554G01</v>
      </c>
    </row>
    <row r="4" spans="1:13" ht="17.100000000000001" customHeight="1" x14ac:dyDescent="0.25">
      <c r="A4" s="4" t="s">
        <v>16</v>
      </c>
      <c r="B4" s="5" t="s">
        <v>187</v>
      </c>
      <c r="C4" s="6" t="s">
        <v>96</v>
      </c>
      <c r="D4" s="12" t="s">
        <v>98</v>
      </c>
      <c r="E4" s="7" t="s">
        <v>14</v>
      </c>
      <c r="F4" s="8">
        <f>G4*0.99</f>
        <v>8562.51</v>
      </c>
      <c r="G4" s="9">
        <v>8649</v>
      </c>
      <c r="H4" s="4">
        <v>8200073292</v>
      </c>
      <c r="I4" s="5">
        <v>180</v>
      </c>
      <c r="J4" s="10" t="s">
        <v>13</v>
      </c>
      <c r="K4" s="4" t="s">
        <v>15</v>
      </c>
      <c r="L4" s="4" t="s">
        <v>16</v>
      </c>
      <c r="M4" s="11" t="str">
        <f>B4</f>
        <v>10026557G01</v>
      </c>
    </row>
    <row r="5" spans="1:13" ht="17.100000000000001" customHeight="1" x14ac:dyDescent="0.25">
      <c r="A5" s="4" t="s">
        <v>16</v>
      </c>
      <c r="B5" s="5" t="s">
        <v>188</v>
      </c>
      <c r="C5" s="6" t="s">
        <v>102</v>
      </c>
      <c r="D5" s="6" t="s">
        <v>100</v>
      </c>
      <c r="E5" s="7" t="s">
        <v>14</v>
      </c>
      <c r="F5" s="8">
        <f t="shared" ref="F5:F7" si="0">G5*0.99</f>
        <v>9181.26</v>
      </c>
      <c r="G5" s="9">
        <v>9274</v>
      </c>
      <c r="H5" s="4">
        <v>8200073292</v>
      </c>
      <c r="I5" s="5">
        <v>180</v>
      </c>
      <c r="J5" s="10" t="s">
        <v>13</v>
      </c>
      <c r="K5" s="4" t="s">
        <v>15</v>
      </c>
      <c r="L5" s="4" t="s">
        <v>16</v>
      </c>
      <c r="M5" s="11" t="str">
        <f>B5</f>
        <v>10026561G01</v>
      </c>
    </row>
    <row r="6" spans="1:13" ht="17.100000000000001" customHeight="1" x14ac:dyDescent="0.25">
      <c r="A6" s="4" t="s">
        <v>16</v>
      </c>
      <c r="B6" s="5" t="s">
        <v>189</v>
      </c>
      <c r="C6" s="6" t="s">
        <v>97</v>
      </c>
      <c r="D6" s="12" t="s">
        <v>99</v>
      </c>
      <c r="E6" s="7" t="s">
        <v>19</v>
      </c>
      <c r="F6" s="8">
        <f t="shared" si="0"/>
        <v>8562.51</v>
      </c>
      <c r="G6" s="9">
        <v>8649</v>
      </c>
      <c r="H6" s="4">
        <v>8200073292</v>
      </c>
      <c r="I6" s="5">
        <v>180</v>
      </c>
      <c r="J6" s="10" t="s">
        <v>13</v>
      </c>
      <c r="K6" s="4" t="s">
        <v>15</v>
      </c>
      <c r="L6" s="4" t="s">
        <v>16</v>
      </c>
      <c r="M6" s="11" t="str">
        <f>B6</f>
        <v>10048029G01</v>
      </c>
    </row>
    <row r="7" spans="1:13" ht="17.100000000000001" customHeight="1" x14ac:dyDescent="0.25">
      <c r="A7" s="4" t="s">
        <v>16</v>
      </c>
      <c r="B7" s="5" t="s">
        <v>190</v>
      </c>
      <c r="C7" s="6" t="s">
        <v>101</v>
      </c>
      <c r="D7" s="6" t="s">
        <v>103</v>
      </c>
      <c r="E7" s="7" t="s">
        <v>14</v>
      </c>
      <c r="F7" s="8">
        <f t="shared" si="0"/>
        <v>9181.26</v>
      </c>
      <c r="G7" s="9">
        <v>9274</v>
      </c>
      <c r="H7" s="4">
        <v>8200073292</v>
      </c>
      <c r="I7" s="5">
        <v>180</v>
      </c>
      <c r="J7" s="10" t="s">
        <v>13</v>
      </c>
      <c r="K7" s="4" t="s">
        <v>15</v>
      </c>
      <c r="L7" s="4" t="s">
        <v>16</v>
      </c>
      <c r="M7" s="11" t="str">
        <f>B7</f>
        <v>10048028G01</v>
      </c>
    </row>
    <row r="8" spans="1:13" ht="17.100000000000001" customHeight="1" x14ac:dyDescent="0.25">
      <c r="A8" s="4" t="s">
        <v>16</v>
      </c>
      <c r="B8" s="5">
        <v>680396</v>
      </c>
      <c r="C8" s="6" t="s">
        <v>62</v>
      </c>
      <c r="D8" s="6" t="s">
        <v>62</v>
      </c>
      <c r="E8" s="7" t="s">
        <v>14</v>
      </c>
      <c r="F8" s="8">
        <f>G8*0.92</f>
        <v>11926.880000000001</v>
      </c>
      <c r="G8" s="9">
        <v>12964</v>
      </c>
      <c r="H8" s="4">
        <v>8200073292</v>
      </c>
      <c r="I8" s="5">
        <v>180</v>
      </c>
      <c r="J8" s="10" t="s">
        <v>13</v>
      </c>
      <c r="K8" s="4" t="s">
        <v>15</v>
      </c>
      <c r="L8" s="4" t="s">
        <v>16</v>
      </c>
      <c r="M8" s="11">
        <f>B8</f>
        <v>680396</v>
      </c>
    </row>
    <row r="9" spans="1:13" ht="17.100000000000001" customHeight="1" x14ac:dyDescent="0.25">
      <c r="A9" s="4" t="s">
        <v>16</v>
      </c>
      <c r="B9" s="5">
        <v>10002913</v>
      </c>
      <c r="C9" s="6" t="s">
        <v>77</v>
      </c>
      <c r="D9" s="6" t="s">
        <v>78</v>
      </c>
      <c r="E9" s="13" t="s">
        <v>19</v>
      </c>
      <c r="F9" s="8">
        <f t="shared" ref="F9:F10" si="1">G9*0.92</f>
        <v>13860.720000000001</v>
      </c>
      <c r="G9" s="9">
        <v>15066</v>
      </c>
      <c r="H9" s="4">
        <v>8200073292</v>
      </c>
      <c r="I9" s="5">
        <v>180</v>
      </c>
      <c r="J9" s="10" t="s">
        <v>13</v>
      </c>
      <c r="K9" s="4" t="s">
        <v>15</v>
      </c>
      <c r="L9" s="4" t="s">
        <v>16</v>
      </c>
      <c r="M9" s="11">
        <f>B9</f>
        <v>10002913</v>
      </c>
    </row>
    <row r="10" spans="1:13" ht="17.100000000000001" customHeight="1" x14ac:dyDescent="0.25">
      <c r="A10" s="4" t="s">
        <v>16</v>
      </c>
      <c r="B10" s="5" t="s">
        <v>191</v>
      </c>
      <c r="C10" s="6" t="s">
        <v>79</v>
      </c>
      <c r="D10" s="6" t="s">
        <v>80</v>
      </c>
      <c r="E10" s="13" t="s">
        <v>19</v>
      </c>
      <c r="F10" s="8">
        <f t="shared" si="1"/>
        <v>15240.720000000001</v>
      </c>
      <c r="G10" s="9">
        <v>16566</v>
      </c>
      <c r="H10" s="4">
        <v>8200073292</v>
      </c>
      <c r="I10" s="5">
        <v>180</v>
      </c>
      <c r="J10" s="10" t="s">
        <v>13</v>
      </c>
      <c r="K10" s="4" t="s">
        <v>15</v>
      </c>
      <c r="L10" s="4" t="s">
        <v>16</v>
      </c>
      <c r="M10" s="11" t="str">
        <f>B10</f>
        <v>10002913G02</v>
      </c>
    </row>
    <row r="11" spans="1:13" s="10" customFormat="1" ht="17.100000000000001" customHeight="1" x14ac:dyDescent="0.25">
      <c r="A11" s="4" t="s">
        <v>16</v>
      </c>
      <c r="B11" s="5">
        <v>10002916</v>
      </c>
      <c r="C11" s="12" t="s">
        <v>63</v>
      </c>
      <c r="D11" s="12" t="s">
        <v>64</v>
      </c>
      <c r="E11" s="13" t="s">
        <v>19</v>
      </c>
      <c r="F11" s="14">
        <f>G11*0.95</f>
        <v>12064.05</v>
      </c>
      <c r="G11" s="15">
        <v>12699</v>
      </c>
      <c r="H11" s="4">
        <v>8200073292</v>
      </c>
      <c r="I11" s="5">
        <v>180</v>
      </c>
      <c r="J11" s="10" t="s">
        <v>13</v>
      </c>
      <c r="K11" s="10" t="s">
        <v>15</v>
      </c>
      <c r="L11" s="10" t="s">
        <v>16</v>
      </c>
      <c r="M11" s="11">
        <f>B11</f>
        <v>10002916</v>
      </c>
    </row>
    <row r="12" spans="1:13" s="10" customFormat="1" ht="17.100000000000001" customHeight="1" x14ac:dyDescent="0.25">
      <c r="A12" s="4" t="s">
        <v>16</v>
      </c>
      <c r="B12" s="5">
        <v>10002918</v>
      </c>
      <c r="C12" s="12" t="s">
        <v>83</v>
      </c>
      <c r="D12" s="12" t="s">
        <v>84</v>
      </c>
      <c r="E12" s="13" t="s">
        <v>19</v>
      </c>
      <c r="F12" s="14">
        <f t="shared" ref="F12:F16" si="2">G12*0.95</f>
        <v>12657.8</v>
      </c>
      <c r="G12" s="15">
        <v>13324</v>
      </c>
      <c r="H12" s="4">
        <v>8200073292</v>
      </c>
      <c r="I12" s="5">
        <v>180</v>
      </c>
      <c r="J12" s="10" t="s">
        <v>13</v>
      </c>
      <c r="K12" s="10" t="s">
        <v>15</v>
      </c>
      <c r="L12" s="10" t="s">
        <v>16</v>
      </c>
      <c r="M12" s="11">
        <f>B12</f>
        <v>10002918</v>
      </c>
    </row>
    <row r="13" spans="1:13" s="10" customFormat="1" ht="17.100000000000001" customHeight="1" x14ac:dyDescent="0.25">
      <c r="A13" s="4" t="s">
        <v>16</v>
      </c>
      <c r="B13" s="5">
        <v>10042572</v>
      </c>
      <c r="C13" s="12" t="s">
        <v>104</v>
      </c>
      <c r="D13" s="12" t="s">
        <v>105</v>
      </c>
      <c r="E13" s="13" t="s">
        <v>19</v>
      </c>
      <c r="F13" s="14">
        <f t="shared" si="2"/>
        <v>13104.3</v>
      </c>
      <c r="G13" s="15">
        <v>13794</v>
      </c>
      <c r="H13" s="4">
        <v>8200073292</v>
      </c>
      <c r="I13" s="5">
        <v>180</v>
      </c>
      <c r="J13" s="10" t="s">
        <v>13</v>
      </c>
      <c r="K13" s="10" t="s">
        <v>15</v>
      </c>
      <c r="L13" s="10" t="s">
        <v>16</v>
      </c>
      <c r="M13" s="11">
        <f>B13</f>
        <v>10042572</v>
      </c>
    </row>
    <row r="14" spans="1:13" ht="17.100000000000001" customHeight="1" x14ac:dyDescent="0.25">
      <c r="A14" s="4" t="s">
        <v>16</v>
      </c>
      <c r="B14" s="16">
        <v>10026536</v>
      </c>
      <c r="C14" s="6" t="s">
        <v>20</v>
      </c>
      <c r="D14" s="12" t="s">
        <v>21</v>
      </c>
      <c r="E14" s="7" t="s">
        <v>14</v>
      </c>
      <c r="F14" s="14">
        <f t="shared" si="2"/>
        <v>12121.05</v>
      </c>
      <c r="G14" s="9">
        <v>12759</v>
      </c>
      <c r="H14" s="4">
        <v>8200073292</v>
      </c>
      <c r="I14" s="5">
        <v>180</v>
      </c>
      <c r="J14" s="10" t="s">
        <v>13</v>
      </c>
      <c r="K14" s="4" t="s">
        <v>15</v>
      </c>
      <c r="L14" s="4" t="s">
        <v>16</v>
      </c>
      <c r="M14" s="11">
        <f>B14</f>
        <v>10026536</v>
      </c>
    </row>
    <row r="15" spans="1:13" ht="17.100000000000001" customHeight="1" x14ac:dyDescent="0.25">
      <c r="A15" s="4" t="s">
        <v>16</v>
      </c>
      <c r="B15" s="16">
        <v>10027213</v>
      </c>
      <c r="C15" s="6" t="s">
        <v>65</v>
      </c>
      <c r="D15" s="12" t="s">
        <v>66</v>
      </c>
      <c r="E15" s="7" t="s">
        <v>14</v>
      </c>
      <c r="F15" s="14">
        <f t="shared" si="2"/>
        <v>14496.05</v>
      </c>
      <c r="G15" s="9">
        <v>15259</v>
      </c>
      <c r="H15" s="4">
        <v>8200073292</v>
      </c>
      <c r="I15" s="5">
        <v>180</v>
      </c>
      <c r="J15" s="10" t="s">
        <v>13</v>
      </c>
      <c r="K15" s="4" t="s">
        <v>15</v>
      </c>
      <c r="L15" s="4" t="s">
        <v>16</v>
      </c>
      <c r="M15" s="11">
        <f>B15</f>
        <v>10027213</v>
      </c>
    </row>
    <row r="16" spans="1:13" ht="17.100000000000001" customHeight="1" x14ac:dyDescent="0.25">
      <c r="A16" s="4" t="s">
        <v>16</v>
      </c>
      <c r="B16" s="16">
        <v>10013946</v>
      </c>
      <c r="C16" s="6" t="s">
        <v>85</v>
      </c>
      <c r="D16" s="12" t="s">
        <v>86</v>
      </c>
      <c r="E16" s="7" t="s">
        <v>14</v>
      </c>
      <c r="F16" s="14">
        <f t="shared" si="2"/>
        <v>14629.05</v>
      </c>
      <c r="G16" s="9">
        <v>15399</v>
      </c>
      <c r="H16" s="4">
        <v>8200073292</v>
      </c>
      <c r="I16" s="5">
        <v>180</v>
      </c>
      <c r="J16" s="10" t="s">
        <v>13</v>
      </c>
      <c r="K16" s="4" t="s">
        <v>15</v>
      </c>
      <c r="L16" s="4" t="s">
        <v>16</v>
      </c>
      <c r="M16" s="11">
        <f>B16</f>
        <v>10013946</v>
      </c>
    </row>
    <row r="17" spans="1:13" ht="17.100000000000001" customHeight="1" x14ac:dyDescent="0.25">
      <c r="A17" s="4" t="s">
        <v>16</v>
      </c>
      <c r="B17" s="5">
        <v>10002813</v>
      </c>
      <c r="C17" s="6" t="s">
        <v>106</v>
      </c>
      <c r="D17" s="12" t="s">
        <v>24</v>
      </c>
      <c r="E17" s="7" t="s">
        <v>14</v>
      </c>
      <c r="F17" s="8">
        <f>G17*0.97</f>
        <v>11976.59</v>
      </c>
      <c r="G17" s="9">
        <v>12347</v>
      </c>
      <c r="H17" s="4">
        <v>8200073292</v>
      </c>
      <c r="I17" s="5">
        <v>180</v>
      </c>
      <c r="J17" s="10" t="s">
        <v>13</v>
      </c>
      <c r="K17" s="4" t="s">
        <v>17</v>
      </c>
      <c r="L17" s="4" t="s">
        <v>18</v>
      </c>
      <c r="M17" s="11">
        <f>B17</f>
        <v>10002813</v>
      </c>
    </row>
    <row r="18" spans="1:13" ht="17.100000000000001" customHeight="1" x14ac:dyDescent="0.25">
      <c r="A18" s="4" t="s">
        <v>16</v>
      </c>
      <c r="B18" s="5">
        <v>10026722</v>
      </c>
      <c r="C18" s="6" t="s">
        <v>25</v>
      </c>
      <c r="D18" s="12" t="s">
        <v>26</v>
      </c>
      <c r="E18" s="7" t="s">
        <v>14</v>
      </c>
      <c r="F18" s="8">
        <f t="shared" ref="F18:F24" si="3">G18*0.97</f>
        <v>11042.48</v>
      </c>
      <c r="G18" s="9">
        <v>11384</v>
      </c>
      <c r="H18" s="4">
        <v>8200073292</v>
      </c>
      <c r="I18" s="5">
        <v>180</v>
      </c>
      <c r="J18" s="10" t="s">
        <v>13</v>
      </c>
      <c r="K18" s="4" t="s">
        <v>17</v>
      </c>
      <c r="L18" s="4" t="s">
        <v>18</v>
      </c>
      <c r="M18" s="11">
        <f>B18</f>
        <v>10026722</v>
      </c>
    </row>
    <row r="19" spans="1:13" ht="17.100000000000001" customHeight="1" x14ac:dyDescent="0.25">
      <c r="A19" s="4" t="s">
        <v>16</v>
      </c>
      <c r="B19" s="5">
        <v>10027166</v>
      </c>
      <c r="C19" s="6" t="s">
        <v>27</v>
      </c>
      <c r="D19" s="12" t="s">
        <v>28</v>
      </c>
      <c r="E19" s="7" t="s">
        <v>14</v>
      </c>
      <c r="F19" s="8">
        <f t="shared" si="3"/>
        <v>13870.029999999999</v>
      </c>
      <c r="G19" s="9">
        <v>14299</v>
      </c>
      <c r="H19" s="4">
        <v>8200073292</v>
      </c>
      <c r="I19" s="5">
        <v>180</v>
      </c>
      <c r="J19" s="10" t="s">
        <v>13</v>
      </c>
      <c r="K19" s="4" t="s">
        <v>17</v>
      </c>
      <c r="L19" s="4" t="s">
        <v>18</v>
      </c>
      <c r="M19" s="11">
        <f>B19</f>
        <v>10027166</v>
      </c>
    </row>
    <row r="20" spans="1:13" ht="17.100000000000001" customHeight="1" x14ac:dyDescent="0.25">
      <c r="A20" s="4" t="s">
        <v>16</v>
      </c>
      <c r="B20" s="5">
        <v>10027218</v>
      </c>
      <c r="C20" s="6" t="s">
        <v>67</v>
      </c>
      <c r="D20" s="12" t="s">
        <v>68</v>
      </c>
      <c r="E20" s="7" t="s">
        <v>14</v>
      </c>
      <c r="F20" s="8">
        <f t="shared" si="3"/>
        <v>14646.029999999999</v>
      </c>
      <c r="G20" s="9">
        <v>15099</v>
      </c>
      <c r="H20" s="4">
        <v>8200073292</v>
      </c>
      <c r="I20" s="5">
        <v>180</v>
      </c>
      <c r="J20" s="10" t="s">
        <v>13</v>
      </c>
      <c r="K20" s="4" t="s">
        <v>17</v>
      </c>
      <c r="L20" s="4" t="s">
        <v>18</v>
      </c>
      <c r="M20" s="11">
        <f>B20</f>
        <v>10027218</v>
      </c>
    </row>
    <row r="21" spans="1:13" ht="17.100000000000001" customHeight="1" x14ac:dyDescent="0.25">
      <c r="A21" s="4" t="s">
        <v>16</v>
      </c>
      <c r="B21" s="5">
        <v>10027173</v>
      </c>
      <c r="C21" s="6" t="s">
        <v>29</v>
      </c>
      <c r="D21" s="12" t="s">
        <v>30</v>
      </c>
      <c r="E21" s="7" t="s">
        <v>14</v>
      </c>
      <c r="F21" s="8">
        <f t="shared" si="3"/>
        <v>13870.029999999999</v>
      </c>
      <c r="G21" s="9">
        <v>14299</v>
      </c>
      <c r="H21" s="4">
        <v>8200073292</v>
      </c>
      <c r="I21" s="5">
        <v>180</v>
      </c>
      <c r="J21" s="10" t="s">
        <v>13</v>
      </c>
      <c r="K21" s="4" t="s">
        <v>17</v>
      </c>
      <c r="L21" s="4" t="s">
        <v>18</v>
      </c>
      <c r="M21" s="11">
        <f>B21</f>
        <v>10027173</v>
      </c>
    </row>
    <row r="22" spans="1:13" ht="17.100000000000001" customHeight="1" x14ac:dyDescent="0.25">
      <c r="A22" s="4" t="s">
        <v>16</v>
      </c>
      <c r="B22" s="5">
        <v>10027219</v>
      </c>
      <c r="C22" s="6" t="s">
        <v>69</v>
      </c>
      <c r="D22" s="12" t="s">
        <v>70</v>
      </c>
      <c r="E22" s="7" t="s">
        <v>14</v>
      </c>
      <c r="F22" s="8">
        <f t="shared" si="3"/>
        <v>14646.029999999999</v>
      </c>
      <c r="G22" s="9">
        <v>15099</v>
      </c>
      <c r="H22" s="4">
        <v>8200073292</v>
      </c>
      <c r="I22" s="5">
        <v>180</v>
      </c>
      <c r="J22" s="10" t="s">
        <v>13</v>
      </c>
      <c r="K22" s="4" t="s">
        <v>17</v>
      </c>
      <c r="L22" s="4" t="s">
        <v>18</v>
      </c>
      <c r="M22" s="11">
        <f>B22</f>
        <v>10027219</v>
      </c>
    </row>
    <row r="23" spans="1:13" ht="17.100000000000001" customHeight="1" x14ac:dyDescent="0.25">
      <c r="A23" s="4" t="s">
        <v>16</v>
      </c>
      <c r="B23" s="5">
        <v>10038320</v>
      </c>
      <c r="C23" s="6" t="s">
        <v>107</v>
      </c>
      <c r="D23" s="12" t="s">
        <v>95</v>
      </c>
      <c r="E23" s="7" t="s">
        <v>14</v>
      </c>
      <c r="F23" s="8">
        <f t="shared" si="3"/>
        <v>16064.17</v>
      </c>
      <c r="G23" s="9">
        <v>16561</v>
      </c>
      <c r="H23" s="4">
        <v>8200073292</v>
      </c>
      <c r="I23" s="5">
        <v>180</v>
      </c>
      <c r="J23" s="10" t="s">
        <v>13</v>
      </c>
      <c r="K23" s="4" t="s">
        <v>17</v>
      </c>
      <c r="L23" s="4" t="s">
        <v>18</v>
      </c>
      <c r="M23" s="11">
        <f>B23</f>
        <v>10038320</v>
      </c>
    </row>
    <row r="24" spans="1:13" ht="17.100000000000001" customHeight="1" x14ac:dyDescent="0.25">
      <c r="A24" s="4" t="s">
        <v>16</v>
      </c>
      <c r="B24" s="5">
        <v>10027180</v>
      </c>
      <c r="C24" s="6" t="s">
        <v>33</v>
      </c>
      <c r="D24" s="12" t="s">
        <v>34</v>
      </c>
      <c r="E24" s="7" t="s">
        <v>14</v>
      </c>
      <c r="F24" s="8">
        <f t="shared" si="3"/>
        <v>14840.029999999999</v>
      </c>
      <c r="G24" s="9">
        <v>15299</v>
      </c>
      <c r="H24" s="4">
        <v>8200073292</v>
      </c>
      <c r="I24" s="5">
        <v>180</v>
      </c>
      <c r="J24" s="10" t="s">
        <v>13</v>
      </c>
      <c r="K24" s="4" t="s">
        <v>17</v>
      </c>
      <c r="L24" s="4" t="s">
        <v>18</v>
      </c>
      <c r="M24" s="11">
        <f>B24</f>
        <v>10027180</v>
      </c>
    </row>
    <row r="25" spans="1:13" ht="17.100000000000001" customHeight="1" x14ac:dyDescent="0.25">
      <c r="A25" s="4" t="s">
        <v>16</v>
      </c>
      <c r="B25" s="5">
        <v>10026542</v>
      </c>
      <c r="C25" s="6" t="s">
        <v>71</v>
      </c>
      <c r="D25" s="12" t="s">
        <v>74</v>
      </c>
      <c r="E25" s="7" t="s">
        <v>14</v>
      </c>
      <c r="F25" s="14">
        <f t="shared" ref="F25:F28" si="4">G25*0.95</f>
        <v>14315.55</v>
      </c>
      <c r="G25" s="9">
        <v>15069</v>
      </c>
      <c r="H25" s="4">
        <v>8200073292</v>
      </c>
      <c r="I25" s="5">
        <v>180</v>
      </c>
      <c r="J25" s="10" t="s">
        <v>13</v>
      </c>
      <c r="K25" s="4" t="s">
        <v>17</v>
      </c>
      <c r="L25" s="4" t="s">
        <v>18</v>
      </c>
      <c r="M25" s="11">
        <f>B25</f>
        <v>10026542</v>
      </c>
    </row>
    <row r="26" spans="1:13" ht="17.100000000000001" customHeight="1" x14ac:dyDescent="0.25">
      <c r="A26" s="4" t="s">
        <v>16</v>
      </c>
      <c r="B26" s="5">
        <v>10027214</v>
      </c>
      <c r="C26" s="6" t="s">
        <v>72</v>
      </c>
      <c r="D26" s="6" t="s">
        <v>75</v>
      </c>
      <c r="E26" s="7" t="s">
        <v>14</v>
      </c>
      <c r="F26" s="14">
        <f t="shared" si="4"/>
        <v>16405.55</v>
      </c>
      <c r="G26" s="9">
        <v>17269</v>
      </c>
      <c r="H26" s="4">
        <v>8200073292</v>
      </c>
      <c r="I26" s="5">
        <v>180</v>
      </c>
      <c r="J26" s="10" t="s">
        <v>13</v>
      </c>
      <c r="K26" s="4" t="s">
        <v>17</v>
      </c>
      <c r="L26" s="4" t="s">
        <v>18</v>
      </c>
      <c r="M26" s="11">
        <f>B26</f>
        <v>10027214</v>
      </c>
    </row>
    <row r="27" spans="1:13" ht="17.100000000000001" customHeight="1" x14ac:dyDescent="0.25">
      <c r="A27" s="4" t="s">
        <v>16</v>
      </c>
      <c r="B27" s="5">
        <v>10026549</v>
      </c>
      <c r="C27" s="6" t="s">
        <v>22</v>
      </c>
      <c r="D27" s="12" t="s">
        <v>23</v>
      </c>
      <c r="E27" s="7" t="s">
        <v>14</v>
      </c>
      <c r="F27" s="14">
        <f t="shared" si="4"/>
        <v>15384.3</v>
      </c>
      <c r="G27" s="9">
        <v>16194</v>
      </c>
      <c r="H27" s="4">
        <v>8200073292</v>
      </c>
      <c r="I27" s="5">
        <v>180</v>
      </c>
      <c r="J27" s="10" t="s">
        <v>13</v>
      </c>
      <c r="K27" s="4" t="s">
        <v>15</v>
      </c>
      <c r="L27" s="4" t="s">
        <v>16</v>
      </c>
      <c r="M27" s="11">
        <f>B27</f>
        <v>10026549</v>
      </c>
    </row>
    <row r="28" spans="1:13" ht="17.100000000000001" customHeight="1" x14ac:dyDescent="0.25">
      <c r="A28" s="4" t="s">
        <v>16</v>
      </c>
      <c r="B28" s="5">
        <v>10027215</v>
      </c>
      <c r="C28" s="6" t="s">
        <v>73</v>
      </c>
      <c r="D28" s="6" t="s">
        <v>76</v>
      </c>
      <c r="E28" s="7" t="s">
        <v>14</v>
      </c>
      <c r="F28" s="14">
        <f t="shared" si="4"/>
        <v>17540.8</v>
      </c>
      <c r="G28" s="9">
        <v>18464</v>
      </c>
      <c r="H28" s="4">
        <v>8200073292</v>
      </c>
      <c r="I28" s="5">
        <v>181</v>
      </c>
      <c r="J28" s="10" t="s">
        <v>13</v>
      </c>
      <c r="K28" s="4" t="s">
        <v>15</v>
      </c>
      <c r="L28" s="4" t="s">
        <v>16</v>
      </c>
      <c r="M28" s="11">
        <f>B28</f>
        <v>10027215</v>
      </c>
    </row>
    <row r="29" spans="1:13" ht="17.100000000000001" customHeight="1" x14ac:dyDescent="0.25">
      <c r="A29" s="4" t="s">
        <v>16</v>
      </c>
      <c r="B29" s="5">
        <v>10026587</v>
      </c>
      <c r="C29" s="6" t="s">
        <v>203</v>
      </c>
      <c r="D29" s="6" t="s">
        <v>204</v>
      </c>
      <c r="E29" s="7" t="s">
        <v>14</v>
      </c>
      <c r="F29" s="8">
        <f>G29*0.99</f>
        <v>10607.85</v>
      </c>
      <c r="G29" s="9">
        <v>10715</v>
      </c>
      <c r="H29" s="4">
        <v>8200073292</v>
      </c>
      <c r="I29" s="5">
        <v>182</v>
      </c>
      <c r="J29" s="10" t="s">
        <v>13</v>
      </c>
      <c r="K29" s="4" t="s">
        <v>15</v>
      </c>
      <c r="L29" s="4" t="s">
        <v>16</v>
      </c>
      <c r="M29" s="11">
        <f>B29</f>
        <v>10026587</v>
      </c>
    </row>
    <row r="30" spans="1:13" ht="17.100000000000001" customHeight="1" x14ac:dyDescent="0.25">
      <c r="A30" s="4" t="s">
        <v>16</v>
      </c>
      <c r="B30" s="5">
        <v>10038319</v>
      </c>
      <c r="C30" s="6" t="s">
        <v>108</v>
      </c>
      <c r="D30" s="12" t="s">
        <v>94</v>
      </c>
      <c r="E30" s="7" t="s">
        <v>14</v>
      </c>
      <c r="F30" s="8">
        <f t="shared" ref="F30:F31" si="5">G30*0.99</f>
        <v>13958.01</v>
      </c>
      <c r="G30" s="9">
        <v>14099</v>
      </c>
      <c r="H30" s="4">
        <v>8200073292</v>
      </c>
      <c r="I30" s="5">
        <v>180</v>
      </c>
      <c r="J30" s="10" t="s">
        <v>13</v>
      </c>
      <c r="K30" s="4" t="s">
        <v>15</v>
      </c>
      <c r="L30" s="4" t="s">
        <v>16</v>
      </c>
      <c r="M30" s="11">
        <f>B30</f>
        <v>10038319</v>
      </c>
    </row>
    <row r="31" spans="1:13" ht="17.100000000000001" customHeight="1" x14ac:dyDescent="0.25">
      <c r="A31" s="4" t="s">
        <v>16</v>
      </c>
      <c r="B31" s="5">
        <v>10027164</v>
      </c>
      <c r="C31" s="6" t="s">
        <v>31</v>
      </c>
      <c r="D31" s="12" t="s">
        <v>32</v>
      </c>
      <c r="E31" s="7" t="s">
        <v>14</v>
      </c>
      <c r="F31" s="8">
        <f t="shared" si="5"/>
        <v>11186.01</v>
      </c>
      <c r="G31" s="9">
        <v>11299</v>
      </c>
      <c r="H31" s="4">
        <v>8200073292</v>
      </c>
      <c r="I31" s="5">
        <v>180</v>
      </c>
      <c r="J31" s="10" t="s">
        <v>13</v>
      </c>
      <c r="K31" s="4" t="s">
        <v>17</v>
      </c>
      <c r="L31" s="4" t="s">
        <v>18</v>
      </c>
      <c r="M31" s="11">
        <f>B31</f>
        <v>10027164</v>
      </c>
    </row>
    <row r="32" spans="1:13" ht="17.100000000000001" customHeight="1" x14ac:dyDescent="0.25">
      <c r="A32" s="4" t="s">
        <v>16</v>
      </c>
      <c r="B32" s="5">
        <v>10002070</v>
      </c>
      <c r="C32" s="6" t="s">
        <v>87</v>
      </c>
      <c r="D32" s="12" t="s">
        <v>88</v>
      </c>
      <c r="E32" s="7" t="s">
        <v>14</v>
      </c>
      <c r="F32" s="8">
        <f t="shared" ref="F32:F39" si="6">G32*0.97</f>
        <v>13737.14</v>
      </c>
      <c r="G32" s="9">
        <v>14162</v>
      </c>
      <c r="H32" s="4">
        <v>8200073292</v>
      </c>
      <c r="I32" s="5">
        <v>180</v>
      </c>
      <c r="J32" s="10" t="s">
        <v>13</v>
      </c>
      <c r="K32" s="4" t="s">
        <v>17</v>
      </c>
      <c r="L32" s="4" t="s">
        <v>18</v>
      </c>
      <c r="M32" s="11">
        <f>B32</f>
        <v>10002070</v>
      </c>
    </row>
    <row r="33" spans="1:13" ht="17.100000000000001" customHeight="1" x14ac:dyDescent="0.25">
      <c r="A33" s="4" t="s">
        <v>16</v>
      </c>
      <c r="B33" s="5">
        <v>10002071</v>
      </c>
      <c r="C33" s="6" t="s">
        <v>89</v>
      </c>
      <c r="D33" s="12" t="s">
        <v>90</v>
      </c>
      <c r="E33" s="7" t="s">
        <v>14</v>
      </c>
      <c r="F33" s="8">
        <f t="shared" si="6"/>
        <v>14057.24</v>
      </c>
      <c r="G33" s="9">
        <v>14492</v>
      </c>
      <c r="H33" s="4">
        <v>8200073292</v>
      </c>
      <c r="I33" s="5">
        <v>180</v>
      </c>
      <c r="J33" s="10" t="s">
        <v>13</v>
      </c>
      <c r="K33" s="4" t="s">
        <v>17</v>
      </c>
      <c r="L33" s="4" t="s">
        <v>18</v>
      </c>
      <c r="M33" s="11">
        <f>B33</f>
        <v>10002071</v>
      </c>
    </row>
    <row r="34" spans="1:13" ht="17.100000000000001" customHeight="1" x14ac:dyDescent="0.25">
      <c r="A34" s="4" t="s">
        <v>16</v>
      </c>
      <c r="B34" s="5">
        <v>10027216</v>
      </c>
      <c r="C34" s="6" t="s">
        <v>55</v>
      </c>
      <c r="D34" s="6" t="s">
        <v>56</v>
      </c>
      <c r="E34" s="7" t="s">
        <v>14</v>
      </c>
      <c r="F34" s="8">
        <f t="shared" si="6"/>
        <v>11976.59</v>
      </c>
      <c r="G34" s="9">
        <v>12347</v>
      </c>
      <c r="H34" s="4">
        <v>8200073292</v>
      </c>
      <c r="I34" s="5">
        <v>180</v>
      </c>
      <c r="J34" s="10" t="s">
        <v>13</v>
      </c>
      <c r="K34" s="4" t="s">
        <v>17</v>
      </c>
      <c r="L34" s="4" t="s">
        <v>18</v>
      </c>
      <c r="M34" s="11">
        <f>B34</f>
        <v>10027216</v>
      </c>
    </row>
    <row r="35" spans="1:13" ht="17.100000000000001" customHeight="1" x14ac:dyDescent="0.25">
      <c r="A35" s="4" t="s">
        <v>16</v>
      </c>
      <c r="B35" s="5" t="s">
        <v>192</v>
      </c>
      <c r="C35" s="6" t="s">
        <v>35</v>
      </c>
      <c r="D35" s="12" t="s">
        <v>36</v>
      </c>
      <c r="E35" s="7" t="s">
        <v>14</v>
      </c>
      <c r="F35" s="8">
        <f t="shared" si="6"/>
        <v>11051.21</v>
      </c>
      <c r="G35" s="9">
        <v>11393</v>
      </c>
      <c r="H35" s="4">
        <v>8200073292</v>
      </c>
      <c r="I35" s="5">
        <v>180</v>
      </c>
      <c r="J35" s="10" t="s">
        <v>13</v>
      </c>
      <c r="K35" s="4" t="s">
        <v>17</v>
      </c>
      <c r="L35" s="4" t="s">
        <v>18</v>
      </c>
      <c r="M35" s="11" t="str">
        <f>B35</f>
        <v>10027610G01</v>
      </c>
    </row>
    <row r="36" spans="1:13" ht="17.100000000000001" customHeight="1" x14ac:dyDescent="0.25">
      <c r="A36" s="4" t="s">
        <v>16</v>
      </c>
      <c r="B36" s="5">
        <v>10027217</v>
      </c>
      <c r="C36" s="6" t="s">
        <v>57</v>
      </c>
      <c r="D36" s="6" t="s">
        <v>58</v>
      </c>
      <c r="E36" s="7" t="s">
        <v>14</v>
      </c>
      <c r="F36" s="8">
        <f t="shared" si="6"/>
        <v>11522.63</v>
      </c>
      <c r="G36" s="9">
        <v>11879</v>
      </c>
      <c r="H36" s="4">
        <v>8200073292</v>
      </c>
      <c r="I36" s="5">
        <v>180</v>
      </c>
      <c r="J36" s="10" t="s">
        <v>13</v>
      </c>
      <c r="K36" s="4" t="s">
        <v>17</v>
      </c>
      <c r="L36" s="4" t="s">
        <v>18</v>
      </c>
      <c r="M36" s="11">
        <f>B36</f>
        <v>10027217</v>
      </c>
    </row>
    <row r="37" spans="1:13" ht="17.100000000000001" customHeight="1" x14ac:dyDescent="0.25">
      <c r="A37" s="4" t="s">
        <v>16</v>
      </c>
      <c r="B37" s="5" t="s">
        <v>193</v>
      </c>
      <c r="C37" s="6" t="s">
        <v>37</v>
      </c>
      <c r="D37" s="12" t="s">
        <v>38</v>
      </c>
      <c r="E37" s="7" t="s">
        <v>14</v>
      </c>
      <c r="F37" s="8">
        <f t="shared" si="6"/>
        <v>9920.19</v>
      </c>
      <c r="G37" s="9">
        <v>10227</v>
      </c>
      <c r="H37" s="4">
        <v>8200073292</v>
      </c>
      <c r="I37" s="5">
        <v>180</v>
      </c>
      <c r="J37" s="10" t="s">
        <v>13</v>
      </c>
      <c r="K37" s="4" t="s">
        <v>17</v>
      </c>
      <c r="L37" s="4" t="s">
        <v>18</v>
      </c>
      <c r="M37" s="11" t="str">
        <f>B37</f>
        <v>10026715G01</v>
      </c>
    </row>
    <row r="38" spans="1:13" ht="17.100000000000001" customHeight="1" x14ac:dyDescent="0.25">
      <c r="A38" s="4" t="s">
        <v>16</v>
      </c>
      <c r="B38" s="5" t="s">
        <v>194</v>
      </c>
      <c r="C38" s="6" t="s">
        <v>39</v>
      </c>
      <c r="D38" s="12" t="s">
        <v>40</v>
      </c>
      <c r="E38" s="7" t="s">
        <v>14</v>
      </c>
      <c r="F38" s="8">
        <f t="shared" si="6"/>
        <v>11359.67</v>
      </c>
      <c r="G38" s="9">
        <v>11711</v>
      </c>
      <c r="H38" s="4">
        <v>8200073292</v>
      </c>
      <c r="I38" s="5">
        <v>180</v>
      </c>
      <c r="J38" s="10" t="s">
        <v>13</v>
      </c>
      <c r="K38" s="4" t="s">
        <v>17</v>
      </c>
      <c r="L38" s="4" t="s">
        <v>18</v>
      </c>
      <c r="M38" s="11" t="str">
        <f>B38</f>
        <v>10026724G01</v>
      </c>
    </row>
    <row r="39" spans="1:13" ht="17.100000000000001" customHeight="1" x14ac:dyDescent="0.25">
      <c r="A39" s="4" t="s">
        <v>16</v>
      </c>
      <c r="B39" s="5" t="s">
        <v>195</v>
      </c>
      <c r="C39" s="6" t="s">
        <v>41</v>
      </c>
      <c r="D39" s="12" t="s">
        <v>42</v>
      </c>
      <c r="E39" s="7" t="s">
        <v>14</v>
      </c>
      <c r="F39" s="8">
        <f t="shared" si="6"/>
        <v>11359.67</v>
      </c>
      <c r="G39" s="9">
        <v>11711</v>
      </c>
      <c r="H39" s="4">
        <v>8200073292</v>
      </c>
      <c r="I39" s="5">
        <v>180</v>
      </c>
      <c r="J39" s="10" t="s">
        <v>13</v>
      </c>
      <c r="K39" s="4" t="s">
        <v>17</v>
      </c>
      <c r="L39" s="4" t="s">
        <v>18</v>
      </c>
      <c r="M39" s="11" t="str">
        <f>B39</f>
        <v>10026726G01</v>
      </c>
    </row>
    <row r="40" spans="1:13" ht="17.100000000000001" customHeight="1" x14ac:dyDescent="0.25">
      <c r="A40" s="4" t="s">
        <v>16</v>
      </c>
      <c r="B40" s="5" t="s">
        <v>196</v>
      </c>
      <c r="C40" s="6" t="s">
        <v>59</v>
      </c>
      <c r="D40" s="12" t="s">
        <v>43</v>
      </c>
      <c r="E40" s="7" t="s">
        <v>14</v>
      </c>
      <c r="F40" s="8">
        <f>G40*0.9</f>
        <v>22329</v>
      </c>
      <c r="G40" s="9">
        <v>24810</v>
      </c>
      <c r="H40" s="4">
        <v>8200073292</v>
      </c>
      <c r="I40" s="5">
        <v>180</v>
      </c>
      <c r="J40" s="10" t="s">
        <v>13</v>
      </c>
      <c r="K40" s="4" t="s">
        <v>17</v>
      </c>
      <c r="L40" s="4" t="s">
        <v>18</v>
      </c>
      <c r="M40" s="11" t="str">
        <f>B40</f>
        <v>10027126G01</v>
      </c>
    </row>
    <row r="41" spans="1:13" ht="17.100000000000001" customHeight="1" x14ac:dyDescent="0.25">
      <c r="A41" s="4" t="s">
        <v>16</v>
      </c>
      <c r="B41" s="5">
        <v>10005741</v>
      </c>
      <c r="C41" s="6" t="s">
        <v>109</v>
      </c>
      <c r="D41" s="12" t="s">
        <v>110</v>
      </c>
      <c r="E41" s="7" t="s">
        <v>14</v>
      </c>
      <c r="F41" s="8">
        <f>G41*0.92</f>
        <v>24167.48</v>
      </c>
      <c r="G41" s="9">
        <v>26269</v>
      </c>
      <c r="H41" s="4">
        <v>8200073292</v>
      </c>
      <c r="I41" s="5">
        <v>180</v>
      </c>
      <c r="J41" s="10" t="s">
        <v>13</v>
      </c>
      <c r="K41" s="4" t="s">
        <v>17</v>
      </c>
      <c r="L41" s="4" t="s">
        <v>18</v>
      </c>
      <c r="M41" s="11">
        <f>B41</f>
        <v>10005741</v>
      </c>
    </row>
    <row r="42" spans="1:13" ht="17.100000000000001" customHeight="1" x14ac:dyDescent="0.25">
      <c r="A42" s="4" t="s">
        <v>16</v>
      </c>
      <c r="B42" s="5" t="s">
        <v>52</v>
      </c>
      <c r="C42" s="6" t="s">
        <v>53</v>
      </c>
      <c r="D42" s="6" t="s">
        <v>54</v>
      </c>
      <c r="E42" s="7" t="s">
        <v>14</v>
      </c>
      <c r="F42" s="8">
        <f>G42*0.85</f>
        <v>2445.4499999999998</v>
      </c>
      <c r="G42" s="9">
        <v>2877</v>
      </c>
      <c r="H42" s="4">
        <v>8200073292</v>
      </c>
      <c r="I42" s="5">
        <v>180</v>
      </c>
      <c r="J42" s="10" t="s">
        <v>13</v>
      </c>
      <c r="K42" s="17" t="s">
        <v>17</v>
      </c>
      <c r="L42" s="4" t="s">
        <v>18</v>
      </c>
      <c r="M42" s="11" t="str">
        <f>B42</f>
        <v>666929G04</v>
      </c>
    </row>
    <row r="43" spans="1:13" ht="17.100000000000001" customHeight="1" x14ac:dyDescent="0.25">
      <c r="A43" s="4" t="s">
        <v>16</v>
      </c>
      <c r="B43" s="5">
        <v>652855</v>
      </c>
      <c r="C43" s="6" t="s">
        <v>44</v>
      </c>
      <c r="D43" s="6" t="s">
        <v>45</v>
      </c>
      <c r="E43" s="7" t="s">
        <v>14</v>
      </c>
      <c r="F43" s="8">
        <f t="shared" ref="F43:F46" si="7">G43*0.85</f>
        <v>4054.5</v>
      </c>
      <c r="G43" s="9">
        <v>4770</v>
      </c>
      <c r="H43" s="4">
        <v>8200073292</v>
      </c>
      <c r="I43" s="5">
        <v>180</v>
      </c>
      <c r="J43" s="10" t="s">
        <v>13</v>
      </c>
      <c r="K43" s="17" t="s">
        <v>17</v>
      </c>
      <c r="L43" s="4" t="s">
        <v>18</v>
      </c>
      <c r="M43" s="11">
        <f>B43</f>
        <v>652855</v>
      </c>
    </row>
    <row r="44" spans="1:13" ht="17.100000000000001" customHeight="1" x14ac:dyDescent="0.25">
      <c r="A44" s="4" t="s">
        <v>16</v>
      </c>
      <c r="B44" s="5">
        <v>652856</v>
      </c>
      <c r="C44" s="6" t="s">
        <v>46</v>
      </c>
      <c r="D44" s="6" t="s">
        <v>47</v>
      </c>
      <c r="E44" s="7" t="s">
        <v>14</v>
      </c>
      <c r="F44" s="8">
        <f t="shared" si="7"/>
        <v>3060</v>
      </c>
      <c r="G44" s="9">
        <v>3600</v>
      </c>
      <c r="H44" s="4">
        <v>8200073292</v>
      </c>
      <c r="I44" s="5">
        <v>180</v>
      </c>
      <c r="J44" s="10" t="s">
        <v>13</v>
      </c>
      <c r="K44" s="17" t="s">
        <v>17</v>
      </c>
      <c r="L44" s="4" t="s">
        <v>18</v>
      </c>
      <c r="M44" s="11">
        <f>B44</f>
        <v>652856</v>
      </c>
    </row>
    <row r="45" spans="1:13" ht="17.100000000000001" customHeight="1" x14ac:dyDescent="0.25">
      <c r="A45" s="4" t="s">
        <v>16</v>
      </c>
      <c r="B45" s="5" t="s">
        <v>91</v>
      </c>
      <c r="C45" s="6" t="s">
        <v>48</v>
      </c>
      <c r="D45" s="6" t="s">
        <v>61</v>
      </c>
      <c r="E45" s="7" t="s">
        <v>14</v>
      </c>
      <c r="F45" s="8">
        <f t="shared" si="7"/>
        <v>887.4</v>
      </c>
      <c r="G45" s="9">
        <v>1044</v>
      </c>
      <c r="H45" s="4">
        <v>8200073292</v>
      </c>
      <c r="I45" s="5">
        <v>180</v>
      </c>
      <c r="J45" s="10" t="s">
        <v>13</v>
      </c>
      <c r="K45" s="17" t="s">
        <v>17</v>
      </c>
      <c r="L45" s="4" t="s">
        <v>18</v>
      </c>
      <c r="M45" s="11" t="str">
        <f>B45</f>
        <v>10031720G02</v>
      </c>
    </row>
    <row r="46" spans="1:13" ht="17.100000000000001" customHeight="1" x14ac:dyDescent="0.25">
      <c r="A46" s="4" t="s">
        <v>16</v>
      </c>
      <c r="B46" s="5">
        <v>648347</v>
      </c>
      <c r="C46" s="6" t="s">
        <v>60</v>
      </c>
      <c r="D46" s="6" t="s">
        <v>49</v>
      </c>
      <c r="E46" s="7" t="s">
        <v>14</v>
      </c>
      <c r="F46" s="8">
        <f t="shared" si="7"/>
        <v>1144.95</v>
      </c>
      <c r="G46" s="9">
        <v>1347</v>
      </c>
      <c r="H46" s="4">
        <v>8200073292</v>
      </c>
      <c r="I46" s="5">
        <v>180</v>
      </c>
      <c r="J46" s="10" t="s">
        <v>13</v>
      </c>
      <c r="K46" s="17" t="s">
        <v>17</v>
      </c>
      <c r="L46" s="4" t="s">
        <v>18</v>
      </c>
      <c r="M46" s="11">
        <f>B46</f>
        <v>648347</v>
      </c>
    </row>
    <row r="47" spans="1:13" s="23" customFormat="1" ht="17.100000000000001" customHeight="1" x14ac:dyDescent="0.25">
      <c r="A47" s="4" t="s">
        <v>16</v>
      </c>
      <c r="B47" s="18" t="s">
        <v>135</v>
      </c>
      <c r="C47" s="19" t="s">
        <v>111</v>
      </c>
      <c r="D47" s="19" t="s">
        <v>123</v>
      </c>
      <c r="E47" s="20" t="s">
        <v>14</v>
      </c>
      <c r="F47" s="14">
        <f t="shared" ref="F47:F58" si="8">G47*0.95</f>
        <v>1789.8</v>
      </c>
      <c r="G47" s="21">
        <v>1884</v>
      </c>
      <c r="H47" s="4">
        <v>8200073292</v>
      </c>
      <c r="I47" s="5">
        <v>180</v>
      </c>
      <c r="J47" s="10" t="s">
        <v>13</v>
      </c>
      <c r="K47" s="22" t="s">
        <v>15</v>
      </c>
      <c r="L47" s="23" t="s">
        <v>16</v>
      </c>
      <c r="M47" s="11" t="str">
        <f>B47</f>
        <v>10008835G07136</v>
      </c>
    </row>
    <row r="48" spans="1:13" s="23" customFormat="1" ht="17.100000000000001" customHeight="1" x14ac:dyDescent="0.25">
      <c r="A48" s="4" t="s">
        <v>16</v>
      </c>
      <c r="B48" s="18" t="s">
        <v>136</v>
      </c>
      <c r="C48" s="19" t="s">
        <v>112</v>
      </c>
      <c r="D48" s="19" t="s">
        <v>124</v>
      </c>
      <c r="E48" s="20" t="s">
        <v>14</v>
      </c>
      <c r="F48" s="14">
        <f t="shared" si="8"/>
        <v>1998.8</v>
      </c>
      <c r="G48" s="21">
        <v>2104</v>
      </c>
      <c r="H48" s="4">
        <v>8200073292</v>
      </c>
      <c r="I48" s="5">
        <v>180</v>
      </c>
      <c r="J48" s="10" t="s">
        <v>13</v>
      </c>
      <c r="K48" s="22" t="s">
        <v>15</v>
      </c>
      <c r="L48" s="23" t="s">
        <v>16</v>
      </c>
      <c r="M48" s="11" t="str">
        <f>B48</f>
        <v>10008835G07148</v>
      </c>
    </row>
    <row r="49" spans="1:13" s="23" customFormat="1" ht="17.100000000000001" customHeight="1" x14ac:dyDescent="0.25">
      <c r="A49" s="4" t="s">
        <v>16</v>
      </c>
      <c r="B49" s="18" t="s">
        <v>138</v>
      </c>
      <c r="C49" s="19" t="s">
        <v>113</v>
      </c>
      <c r="D49" s="19" t="s">
        <v>125</v>
      </c>
      <c r="E49" s="20" t="s">
        <v>14</v>
      </c>
      <c r="F49" s="14">
        <f t="shared" si="8"/>
        <v>2207.7999999999997</v>
      </c>
      <c r="G49" s="21">
        <v>2324</v>
      </c>
      <c r="H49" s="4">
        <v>8200073292</v>
      </c>
      <c r="I49" s="5">
        <v>180</v>
      </c>
      <c r="J49" s="10" t="s">
        <v>13</v>
      </c>
      <c r="K49" s="22" t="s">
        <v>15</v>
      </c>
      <c r="L49" s="23" t="s">
        <v>16</v>
      </c>
      <c r="M49" s="11" t="str">
        <f>B49</f>
        <v>10008835G07160</v>
      </c>
    </row>
    <row r="50" spans="1:13" s="23" customFormat="1" ht="17.100000000000001" customHeight="1" x14ac:dyDescent="0.25">
      <c r="A50" s="4" t="s">
        <v>16</v>
      </c>
      <c r="B50" s="18" t="s">
        <v>137</v>
      </c>
      <c r="C50" s="19" t="s">
        <v>114</v>
      </c>
      <c r="D50" s="19" t="s">
        <v>126</v>
      </c>
      <c r="E50" s="20" t="s">
        <v>14</v>
      </c>
      <c r="F50" s="14">
        <f t="shared" si="8"/>
        <v>2302.7999999999997</v>
      </c>
      <c r="G50" s="21">
        <v>2424</v>
      </c>
      <c r="H50" s="4">
        <v>8200073292</v>
      </c>
      <c r="I50" s="5">
        <v>180</v>
      </c>
      <c r="J50" s="10" t="s">
        <v>13</v>
      </c>
      <c r="K50" s="22" t="s">
        <v>15</v>
      </c>
      <c r="L50" s="23" t="s">
        <v>16</v>
      </c>
      <c r="M50" s="11" t="str">
        <f>B50</f>
        <v>10008835G07236</v>
      </c>
    </row>
    <row r="51" spans="1:13" s="23" customFormat="1" ht="17.100000000000001" customHeight="1" x14ac:dyDescent="0.25">
      <c r="A51" s="4" t="s">
        <v>16</v>
      </c>
      <c r="B51" s="18" t="s">
        <v>139</v>
      </c>
      <c r="C51" s="19" t="s">
        <v>115</v>
      </c>
      <c r="D51" s="19" t="s">
        <v>127</v>
      </c>
      <c r="E51" s="20" t="s">
        <v>14</v>
      </c>
      <c r="F51" s="14">
        <f t="shared" si="8"/>
        <v>2825.2999999999997</v>
      </c>
      <c r="G51" s="21">
        <v>2974</v>
      </c>
      <c r="H51" s="4">
        <v>8200073292</v>
      </c>
      <c r="I51" s="5">
        <v>180</v>
      </c>
      <c r="J51" s="10" t="s">
        <v>13</v>
      </c>
      <c r="K51" s="22" t="s">
        <v>15</v>
      </c>
      <c r="L51" s="23" t="s">
        <v>16</v>
      </c>
      <c r="M51" s="11" t="str">
        <f>B51</f>
        <v>10008835G07248</v>
      </c>
    </row>
    <row r="52" spans="1:13" s="23" customFormat="1" ht="17.100000000000001" customHeight="1" x14ac:dyDescent="0.25">
      <c r="A52" s="4" t="s">
        <v>16</v>
      </c>
      <c r="B52" s="18" t="s">
        <v>140</v>
      </c>
      <c r="C52" s="19" t="s">
        <v>116</v>
      </c>
      <c r="D52" s="19" t="s">
        <v>128</v>
      </c>
      <c r="E52" s="20" t="s">
        <v>14</v>
      </c>
      <c r="F52" s="14">
        <f t="shared" si="8"/>
        <v>3119.7999999999997</v>
      </c>
      <c r="G52" s="21">
        <v>3284</v>
      </c>
      <c r="H52" s="4">
        <v>8200073292</v>
      </c>
      <c r="I52" s="5">
        <v>180</v>
      </c>
      <c r="J52" s="10" t="s">
        <v>13</v>
      </c>
      <c r="K52" s="22" t="s">
        <v>15</v>
      </c>
      <c r="L52" s="23" t="s">
        <v>16</v>
      </c>
      <c r="M52" s="11" t="str">
        <f>B52</f>
        <v>10008835G07260</v>
      </c>
    </row>
    <row r="53" spans="1:13" s="23" customFormat="1" ht="17.100000000000001" customHeight="1" x14ac:dyDescent="0.25">
      <c r="A53" s="4" t="s">
        <v>16</v>
      </c>
      <c r="B53" s="18" t="s">
        <v>141</v>
      </c>
      <c r="C53" s="19" t="s">
        <v>117</v>
      </c>
      <c r="D53" s="19" t="s">
        <v>129</v>
      </c>
      <c r="E53" s="20" t="s">
        <v>14</v>
      </c>
      <c r="F53" s="14">
        <f t="shared" si="8"/>
        <v>2663.7999999999997</v>
      </c>
      <c r="G53" s="21">
        <v>2804</v>
      </c>
      <c r="H53" s="4">
        <v>8200073292</v>
      </c>
      <c r="I53" s="5">
        <v>180</v>
      </c>
      <c r="J53" s="10" t="s">
        <v>13</v>
      </c>
      <c r="K53" s="22" t="s">
        <v>15</v>
      </c>
      <c r="L53" s="23" t="s">
        <v>16</v>
      </c>
      <c r="M53" s="11" t="str">
        <f>B53</f>
        <v>10008835G10236</v>
      </c>
    </row>
    <row r="54" spans="1:13" s="23" customFormat="1" ht="17.100000000000001" customHeight="1" x14ac:dyDescent="0.25">
      <c r="A54" s="4" t="s">
        <v>16</v>
      </c>
      <c r="B54" s="18" t="s">
        <v>142</v>
      </c>
      <c r="C54" s="19" t="s">
        <v>118</v>
      </c>
      <c r="D54" s="19" t="s">
        <v>130</v>
      </c>
      <c r="E54" s="20" t="s">
        <v>14</v>
      </c>
      <c r="F54" s="14">
        <f t="shared" si="8"/>
        <v>3195.7999999999997</v>
      </c>
      <c r="G54" s="21">
        <v>3364</v>
      </c>
      <c r="H54" s="4">
        <v>8200073292</v>
      </c>
      <c r="I54" s="5">
        <v>180</v>
      </c>
      <c r="J54" s="10" t="s">
        <v>13</v>
      </c>
      <c r="K54" s="22" t="s">
        <v>15</v>
      </c>
      <c r="L54" s="23" t="s">
        <v>16</v>
      </c>
      <c r="M54" s="11" t="str">
        <f>B54</f>
        <v>10008835G10248</v>
      </c>
    </row>
    <row r="55" spans="1:13" s="23" customFormat="1" ht="17.100000000000001" customHeight="1" x14ac:dyDescent="0.25">
      <c r="A55" s="4" t="s">
        <v>16</v>
      </c>
      <c r="B55" s="18" t="s">
        <v>143</v>
      </c>
      <c r="C55" s="19" t="s">
        <v>119</v>
      </c>
      <c r="D55" s="19" t="s">
        <v>131</v>
      </c>
      <c r="E55" s="20" t="s">
        <v>14</v>
      </c>
      <c r="F55" s="14">
        <f t="shared" si="8"/>
        <v>3480.7999999999997</v>
      </c>
      <c r="G55" s="21">
        <v>3664</v>
      </c>
      <c r="H55" s="4">
        <v>8200073292</v>
      </c>
      <c r="I55" s="5">
        <v>180</v>
      </c>
      <c r="J55" s="10" t="s">
        <v>13</v>
      </c>
      <c r="K55" s="22" t="s">
        <v>15</v>
      </c>
      <c r="L55" s="23" t="s">
        <v>16</v>
      </c>
      <c r="M55" s="11" t="str">
        <f>B55</f>
        <v>10008835G10260</v>
      </c>
    </row>
    <row r="56" spans="1:13" s="23" customFormat="1" ht="17.100000000000001" customHeight="1" x14ac:dyDescent="0.25">
      <c r="A56" s="4" t="s">
        <v>16</v>
      </c>
      <c r="B56" s="18" t="s">
        <v>144</v>
      </c>
      <c r="C56" s="19" t="s">
        <v>120</v>
      </c>
      <c r="D56" s="19" t="s">
        <v>132</v>
      </c>
      <c r="E56" s="20" t="s">
        <v>14</v>
      </c>
      <c r="F56" s="14">
        <f t="shared" si="8"/>
        <v>1140</v>
      </c>
      <c r="G56" s="21">
        <v>1200</v>
      </c>
      <c r="H56" s="4">
        <v>8200073292</v>
      </c>
      <c r="I56" s="5">
        <v>180</v>
      </c>
      <c r="J56" s="10" t="s">
        <v>13</v>
      </c>
      <c r="K56" s="22" t="s">
        <v>15</v>
      </c>
      <c r="L56" s="23" t="s">
        <v>16</v>
      </c>
      <c r="M56" s="11" t="str">
        <f>B56</f>
        <v>10012559GP36</v>
      </c>
    </row>
    <row r="57" spans="1:13" s="23" customFormat="1" ht="17.100000000000001" customHeight="1" x14ac:dyDescent="0.25">
      <c r="A57" s="4" t="s">
        <v>16</v>
      </c>
      <c r="B57" s="18" t="s">
        <v>145</v>
      </c>
      <c r="C57" s="19" t="s">
        <v>121</v>
      </c>
      <c r="D57" s="19" t="s">
        <v>133</v>
      </c>
      <c r="E57" s="20" t="s">
        <v>14</v>
      </c>
      <c r="F57" s="14">
        <f t="shared" si="8"/>
        <v>1330</v>
      </c>
      <c r="G57" s="21">
        <v>1400</v>
      </c>
      <c r="H57" s="4">
        <v>8200073292</v>
      </c>
      <c r="I57" s="5">
        <v>180</v>
      </c>
      <c r="J57" s="10" t="s">
        <v>13</v>
      </c>
      <c r="K57" s="22" t="s">
        <v>15</v>
      </c>
      <c r="L57" s="23" t="s">
        <v>16</v>
      </c>
      <c r="M57" s="11" t="str">
        <f>B57</f>
        <v>10012559GP48</v>
      </c>
    </row>
    <row r="58" spans="1:13" s="23" customFormat="1" ht="17.100000000000001" customHeight="1" x14ac:dyDescent="0.25">
      <c r="A58" s="4" t="s">
        <v>16</v>
      </c>
      <c r="B58" s="18" t="s">
        <v>146</v>
      </c>
      <c r="C58" s="19" t="s">
        <v>122</v>
      </c>
      <c r="D58" s="19" t="s">
        <v>134</v>
      </c>
      <c r="E58" s="20" t="s">
        <v>14</v>
      </c>
      <c r="F58" s="14">
        <f t="shared" si="8"/>
        <v>1520</v>
      </c>
      <c r="G58" s="21">
        <v>1600</v>
      </c>
      <c r="H58" s="4">
        <v>8200073292</v>
      </c>
      <c r="I58" s="5">
        <v>180</v>
      </c>
      <c r="J58" s="10" t="s">
        <v>13</v>
      </c>
      <c r="K58" s="22" t="s">
        <v>15</v>
      </c>
      <c r="L58" s="23" t="s">
        <v>16</v>
      </c>
      <c r="M58" s="11" t="str">
        <f>B58</f>
        <v>10012559GP60</v>
      </c>
    </row>
    <row r="59" spans="1:13" ht="17.100000000000001" customHeight="1" x14ac:dyDescent="0.25">
      <c r="A59" s="4" t="s">
        <v>16</v>
      </c>
      <c r="B59" s="5" t="s">
        <v>92</v>
      </c>
      <c r="C59" s="6" t="s">
        <v>93</v>
      </c>
      <c r="D59" s="6" t="s">
        <v>149</v>
      </c>
      <c r="E59" s="20" t="s">
        <v>14</v>
      </c>
      <c r="F59" s="8">
        <f t="shared" ref="F59:F62" si="9">G59*0.92</f>
        <v>1380</v>
      </c>
      <c r="G59" s="9">
        <v>1500</v>
      </c>
      <c r="H59" s="4">
        <v>8200073292</v>
      </c>
      <c r="I59" s="5">
        <v>180</v>
      </c>
      <c r="J59" s="10" t="s">
        <v>13</v>
      </c>
      <c r="K59" s="22" t="s">
        <v>15</v>
      </c>
      <c r="L59" s="23" t="s">
        <v>16</v>
      </c>
      <c r="M59" s="11" t="str">
        <f>B59</f>
        <v>10027309G02</v>
      </c>
    </row>
    <row r="60" spans="1:13" ht="17.100000000000001" customHeight="1" x14ac:dyDescent="0.25">
      <c r="A60" s="4" t="s">
        <v>16</v>
      </c>
      <c r="B60" s="5" t="s">
        <v>150</v>
      </c>
      <c r="C60" s="6" t="s">
        <v>147</v>
      </c>
      <c r="D60" s="6" t="s">
        <v>148</v>
      </c>
      <c r="E60" s="20" t="s">
        <v>14</v>
      </c>
      <c r="F60" s="8">
        <f t="shared" si="9"/>
        <v>2760</v>
      </c>
      <c r="G60" s="9">
        <v>3000</v>
      </c>
      <c r="H60" s="4">
        <v>8200073292</v>
      </c>
      <c r="I60" s="5">
        <v>180</v>
      </c>
      <c r="J60" s="10" t="s">
        <v>13</v>
      </c>
      <c r="K60" s="22" t="s">
        <v>15</v>
      </c>
      <c r="L60" s="23" t="s">
        <v>16</v>
      </c>
      <c r="M60" s="11" t="str">
        <f>B60</f>
        <v xml:space="preserve">10027309G03 </v>
      </c>
    </row>
    <row r="61" spans="1:13" ht="17.100000000000001" customHeight="1" x14ac:dyDescent="0.25">
      <c r="A61" s="4" t="s">
        <v>16</v>
      </c>
      <c r="B61" s="5" t="s">
        <v>151</v>
      </c>
      <c r="C61" s="6" t="s">
        <v>152</v>
      </c>
      <c r="D61" s="6" t="s">
        <v>153</v>
      </c>
      <c r="E61" s="20" t="s">
        <v>14</v>
      </c>
      <c r="F61" s="8">
        <f t="shared" si="9"/>
        <v>2622</v>
      </c>
      <c r="G61" s="9">
        <v>2850</v>
      </c>
      <c r="H61" s="4">
        <v>8200073292</v>
      </c>
      <c r="I61" s="5">
        <v>180</v>
      </c>
      <c r="J61" s="10" t="s">
        <v>13</v>
      </c>
      <c r="K61" s="22" t="s">
        <v>15</v>
      </c>
      <c r="L61" s="23" t="s">
        <v>16</v>
      </c>
      <c r="M61" s="11" t="str">
        <f>B61</f>
        <v>72684G02</v>
      </c>
    </row>
    <row r="62" spans="1:13" ht="17.100000000000001" customHeight="1" x14ac:dyDescent="0.25">
      <c r="A62" s="4" t="s">
        <v>16</v>
      </c>
      <c r="B62" s="5" t="s">
        <v>154</v>
      </c>
      <c r="C62" s="6" t="s">
        <v>155</v>
      </c>
      <c r="D62" s="6" t="s">
        <v>156</v>
      </c>
      <c r="E62" s="20" t="s">
        <v>14</v>
      </c>
      <c r="F62" s="8">
        <f t="shared" si="9"/>
        <v>1093.8800000000001</v>
      </c>
      <c r="G62" s="9">
        <v>1189</v>
      </c>
      <c r="H62" s="4">
        <v>8200073292</v>
      </c>
      <c r="I62" s="5">
        <v>180</v>
      </c>
      <c r="J62" s="10" t="s">
        <v>13</v>
      </c>
      <c r="K62" s="22" t="s">
        <v>15</v>
      </c>
      <c r="L62" s="23" t="s">
        <v>16</v>
      </c>
      <c r="M62" s="11" t="str">
        <f>B62</f>
        <v>75856G02</v>
      </c>
    </row>
    <row r="63" spans="1:13" ht="17.100000000000001" customHeight="1" x14ac:dyDescent="0.25">
      <c r="A63" s="4" t="s">
        <v>16</v>
      </c>
      <c r="B63" s="5">
        <v>662554</v>
      </c>
      <c r="C63" s="6" t="s">
        <v>157</v>
      </c>
      <c r="D63" s="6" t="s">
        <v>158</v>
      </c>
      <c r="E63" s="20" t="s">
        <v>14</v>
      </c>
      <c r="F63" s="8">
        <f t="shared" ref="F63:F67" si="10">G63*0.97</f>
        <v>12094.93</v>
      </c>
      <c r="G63" s="9">
        <v>12469</v>
      </c>
      <c r="H63" s="4">
        <v>8200073292</v>
      </c>
      <c r="I63" s="5">
        <v>180</v>
      </c>
      <c r="J63" s="10" t="s">
        <v>13</v>
      </c>
      <c r="K63" s="22" t="s">
        <v>15</v>
      </c>
      <c r="L63" s="23" t="s">
        <v>16</v>
      </c>
      <c r="M63" s="11">
        <f>B63</f>
        <v>662554</v>
      </c>
    </row>
    <row r="64" spans="1:13" ht="17.100000000000001" customHeight="1" x14ac:dyDescent="0.25">
      <c r="A64" s="4" t="s">
        <v>16</v>
      </c>
      <c r="B64" s="5">
        <v>671548</v>
      </c>
      <c r="C64" s="6" t="s">
        <v>159</v>
      </c>
      <c r="D64" s="6" t="s">
        <v>160</v>
      </c>
      <c r="E64" s="20" t="s">
        <v>14</v>
      </c>
      <c r="F64" s="8">
        <f t="shared" si="10"/>
        <v>15459.859999999999</v>
      </c>
      <c r="G64" s="9">
        <v>15938</v>
      </c>
      <c r="H64" s="4">
        <v>8200073292</v>
      </c>
      <c r="I64" s="5">
        <v>180</v>
      </c>
      <c r="J64" s="10" t="s">
        <v>13</v>
      </c>
      <c r="K64" s="22" t="s">
        <v>15</v>
      </c>
      <c r="L64" s="23" t="s">
        <v>16</v>
      </c>
      <c r="M64" s="11">
        <f>B64</f>
        <v>671548</v>
      </c>
    </row>
    <row r="65" spans="1:13" ht="17.100000000000001" customHeight="1" x14ac:dyDescent="0.25">
      <c r="A65" s="4" t="s">
        <v>16</v>
      </c>
      <c r="B65" s="5">
        <v>671549</v>
      </c>
      <c r="C65" s="6" t="s">
        <v>161</v>
      </c>
      <c r="D65" s="6" t="s">
        <v>162</v>
      </c>
      <c r="E65" s="20" t="s">
        <v>14</v>
      </c>
      <c r="F65" s="8">
        <f t="shared" si="10"/>
        <v>15762.5</v>
      </c>
      <c r="G65" s="9">
        <v>16250</v>
      </c>
      <c r="H65" s="4">
        <v>8200073292</v>
      </c>
      <c r="I65" s="5">
        <v>180</v>
      </c>
      <c r="J65" s="10" t="s">
        <v>13</v>
      </c>
      <c r="K65" s="22" t="s">
        <v>15</v>
      </c>
      <c r="L65" s="23" t="s">
        <v>16</v>
      </c>
      <c r="M65" s="11">
        <f>B65</f>
        <v>671549</v>
      </c>
    </row>
    <row r="66" spans="1:13" ht="17.100000000000001" customHeight="1" x14ac:dyDescent="0.25">
      <c r="A66" s="4" t="s">
        <v>16</v>
      </c>
      <c r="B66" s="5">
        <v>628521</v>
      </c>
      <c r="C66" s="6" t="s">
        <v>163</v>
      </c>
      <c r="D66" s="6" t="s">
        <v>164</v>
      </c>
      <c r="E66" s="20" t="s">
        <v>14</v>
      </c>
      <c r="F66" s="8">
        <f t="shared" si="10"/>
        <v>9100.5399999999991</v>
      </c>
      <c r="G66" s="9">
        <v>9382</v>
      </c>
      <c r="H66" s="4">
        <v>8200073292</v>
      </c>
      <c r="I66" s="5">
        <v>180</v>
      </c>
      <c r="J66" s="10" t="s">
        <v>13</v>
      </c>
      <c r="K66" s="22" t="s">
        <v>15</v>
      </c>
      <c r="L66" s="23" t="s">
        <v>16</v>
      </c>
      <c r="M66" s="11">
        <f>B66</f>
        <v>628521</v>
      </c>
    </row>
    <row r="67" spans="1:13" ht="17.100000000000001" customHeight="1" x14ac:dyDescent="0.25">
      <c r="A67" s="4" t="s">
        <v>16</v>
      </c>
      <c r="B67" s="5">
        <v>628520</v>
      </c>
      <c r="C67" s="6" t="s">
        <v>165</v>
      </c>
      <c r="D67" s="6" t="s">
        <v>166</v>
      </c>
      <c r="E67" s="20" t="s">
        <v>14</v>
      </c>
      <c r="F67" s="8">
        <f t="shared" si="10"/>
        <v>8694.11</v>
      </c>
      <c r="G67" s="9">
        <v>8963</v>
      </c>
      <c r="H67" s="4">
        <v>8200073292</v>
      </c>
      <c r="I67" s="5">
        <v>180</v>
      </c>
      <c r="J67" s="10" t="s">
        <v>13</v>
      </c>
      <c r="K67" s="22" t="s">
        <v>15</v>
      </c>
      <c r="L67" s="23" t="s">
        <v>16</v>
      </c>
      <c r="M67" s="11">
        <f>B67</f>
        <v>628520</v>
      </c>
    </row>
    <row r="68" spans="1:13" ht="17.100000000000001" customHeight="1" x14ac:dyDescent="0.25">
      <c r="A68" s="4" t="s">
        <v>16</v>
      </c>
      <c r="B68" s="5">
        <v>651795</v>
      </c>
      <c r="C68" s="6" t="s">
        <v>167</v>
      </c>
      <c r="D68" s="6" t="s">
        <v>168</v>
      </c>
      <c r="E68" s="20" t="s">
        <v>14</v>
      </c>
      <c r="F68" s="14">
        <f t="shared" ref="F68:F70" si="11">G68*0.95</f>
        <v>3799.0499999999997</v>
      </c>
      <c r="G68" s="9">
        <v>3999</v>
      </c>
      <c r="H68" s="4">
        <v>8200073292</v>
      </c>
      <c r="I68" s="5">
        <v>180</v>
      </c>
      <c r="J68" s="10" t="s">
        <v>13</v>
      </c>
      <c r="K68" s="22" t="s">
        <v>15</v>
      </c>
      <c r="L68" s="23" t="s">
        <v>16</v>
      </c>
      <c r="M68" s="11">
        <f>B68</f>
        <v>651795</v>
      </c>
    </row>
    <row r="69" spans="1:13" ht="17.100000000000001" customHeight="1" x14ac:dyDescent="0.25">
      <c r="A69" s="4" t="s">
        <v>16</v>
      </c>
      <c r="B69" s="5">
        <v>631139</v>
      </c>
      <c r="C69" s="6" t="s">
        <v>169</v>
      </c>
      <c r="D69" s="6" t="s">
        <v>170</v>
      </c>
      <c r="E69" s="20" t="s">
        <v>14</v>
      </c>
      <c r="F69" s="14">
        <f t="shared" si="11"/>
        <v>1212.2</v>
      </c>
      <c r="G69" s="9">
        <v>1276</v>
      </c>
      <c r="H69" s="4">
        <v>8200073292</v>
      </c>
      <c r="I69" s="5">
        <v>180</v>
      </c>
      <c r="J69" s="10" t="s">
        <v>13</v>
      </c>
      <c r="K69" s="22" t="s">
        <v>15</v>
      </c>
      <c r="L69" s="23" t="s">
        <v>16</v>
      </c>
      <c r="M69" s="11">
        <f>B69</f>
        <v>631139</v>
      </c>
    </row>
    <row r="70" spans="1:13" ht="17.100000000000001" customHeight="1" x14ac:dyDescent="0.25">
      <c r="A70" s="4" t="s">
        <v>16</v>
      </c>
      <c r="B70" s="5" t="s">
        <v>171</v>
      </c>
      <c r="C70" s="6" t="s">
        <v>172</v>
      </c>
      <c r="D70" s="6" t="s">
        <v>197</v>
      </c>
      <c r="E70" s="20" t="s">
        <v>14</v>
      </c>
      <c r="F70" s="14">
        <f t="shared" si="11"/>
        <v>964.25</v>
      </c>
      <c r="G70" s="9">
        <v>1015</v>
      </c>
      <c r="H70" s="4">
        <v>8200073292</v>
      </c>
      <c r="I70" s="5">
        <v>180</v>
      </c>
      <c r="J70" s="10" t="s">
        <v>13</v>
      </c>
      <c r="K70" s="22" t="s">
        <v>15</v>
      </c>
      <c r="L70" s="23" t="s">
        <v>16</v>
      </c>
      <c r="M70" s="11" t="str">
        <f>B70</f>
        <v>886467G01</v>
      </c>
    </row>
    <row r="71" spans="1:13" ht="17.100000000000001" customHeight="1" x14ac:dyDescent="0.25">
      <c r="A71" s="4" t="s">
        <v>16</v>
      </c>
      <c r="B71" s="5" t="s">
        <v>173</v>
      </c>
      <c r="C71" s="6" t="s">
        <v>174</v>
      </c>
      <c r="D71" s="6" t="s">
        <v>175</v>
      </c>
      <c r="E71" s="20" t="s">
        <v>14</v>
      </c>
      <c r="F71" s="8">
        <f>G71*0.8</f>
        <v>800</v>
      </c>
      <c r="G71" s="9">
        <v>1000</v>
      </c>
      <c r="H71" s="4">
        <v>8200073292</v>
      </c>
      <c r="I71" s="5">
        <v>180</v>
      </c>
      <c r="J71" s="10" t="s">
        <v>13</v>
      </c>
      <c r="K71" s="22" t="s">
        <v>15</v>
      </c>
      <c r="L71" s="23" t="s">
        <v>16</v>
      </c>
      <c r="M71" s="11" t="str">
        <f>B71</f>
        <v>DBS123</v>
      </c>
    </row>
    <row r="72" spans="1:13" ht="17.100000000000001" customHeight="1" x14ac:dyDescent="0.25">
      <c r="A72" s="4" t="s">
        <v>16</v>
      </c>
      <c r="B72" s="5" t="s">
        <v>178</v>
      </c>
      <c r="C72" s="6" t="s">
        <v>176</v>
      </c>
      <c r="D72" s="6" t="s">
        <v>177</v>
      </c>
      <c r="E72" s="20" t="s">
        <v>14</v>
      </c>
      <c r="F72" s="8">
        <f>G72*0.85</f>
        <v>380.8</v>
      </c>
      <c r="G72" s="9">
        <v>448</v>
      </c>
      <c r="H72" s="4">
        <v>8200073292</v>
      </c>
      <c r="I72" s="5">
        <v>180</v>
      </c>
      <c r="J72" s="10" t="s">
        <v>13</v>
      </c>
      <c r="K72" s="22" t="s">
        <v>15</v>
      </c>
      <c r="L72" s="23" t="s">
        <v>16</v>
      </c>
      <c r="M72" s="11" t="str">
        <f>B72</f>
        <v>PF10946/48</v>
      </c>
    </row>
    <row r="73" spans="1:13" ht="17.100000000000001" customHeight="1" x14ac:dyDescent="0.25">
      <c r="A73" s="4" t="s">
        <v>16</v>
      </c>
      <c r="B73" s="5" t="s">
        <v>180</v>
      </c>
      <c r="C73" s="6" t="s">
        <v>179</v>
      </c>
      <c r="D73" s="6" t="s">
        <v>182</v>
      </c>
      <c r="E73" s="20" t="s">
        <v>14</v>
      </c>
      <c r="F73" s="8">
        <f t="shared" ref="F73:F76" si="12">G73*0.85</f>
        <v>85</v>
      </c>
      <c r="G73" s="9">
        <v>100</v>
      </c>
      <c r="H73" s="4">
        <v>8200073292</v>
      </c>
      <c r="I73" s="5">
        <v>180</v>
      </c>
      <c r="J73" s="10" t="s">
        <v>13</v>
      </c>
      <c r="K73" s="22" t="s">
        <v>15</v>
      </c>
      <c r="L73" s="23" t="s">
        <v>16</v>
      </c>
      <c r="M73" s="11" t="str">
        <f>B73</f>
        <v>PF11409</v>
      </c>
    </row>
    <row r="74" spans="1:13" ht="17.100000000000001" customHeight="1" x14ac:dyDescent="0.25">
      <c r="A74" s="4" t="s">
        <v>16</v>
      </c>
      <c r="B74" s="5" t="s">
        <v>181</v>
      </c>
      <c r="C74" s="6" t="s">
        <v>183</v>
      </c>
      <c r="D74" s="6" t="s">
        <v>184</v>
      </c>
      <c r="E74" s="20" t="s">
        <v>14</v>
      </c>
      <c r="F74" s="8">
        <f t="shared" si="12"/>
        <v>136</v>
      </c>
      <c r="G74" s="9">
        <v>160</v>
      </c>
      <c r="H74" s="4">
        <v>8200073292</v>
      </c>
      <c r="I74" s="5">
        <v>180</v>
      </c>
      <c r="J74" s="10" t="s">
        <v>13</v>
      </c>
      <c r="K74" s="22" t="s">
        <v>15</v>
      </c>
      <c r="L74" s="23" t="s">
        <v>16</v>
      </c>
      <c r="M74" s="11" t="str">
        <f>B74</f>
        <v>PF11566</v>
      </c>
    </row>
    <row r="75" spans="1:13" ht="17.100000000000001" customHeight="1" x14ac:dyDescent="0.25">
      <c r="A75" s="4" t="s">
        <v>16</v>
      </c>
      <c r="B75" s="5" t="s">
        <v>198</v>
      </c>
      <c r="C75" s="6" t="s">
        <v>199</v>
      </c>
      <c r="D75" s="6" t="s">
        <v>200</v>
      </c>
      <c r="E75" s="20" t="s">
        <v>14</v>
      </c>
      <c r="F75" s="8">
        <f t="shared" si="12"/>
        <v>1768</v>
      </c>
      <c r="G75" s="9">
        <v>2080</v>
      </c>
      <c r="H75" s="4">
        <v>8200073292</v>
      </c>
      <c r="I75" s="5">
        <v>180</v>
      </c>
      <c r="J75" s="10" t="s">
        <v>13</v>
      </c>
      <c r="K75" s="22" t="s">
        <v>15</v>
      </c>
      <c r="L75" s="23" t="s">
        <v>16</v>
      </c>
      <c r="M75" s="11" t="str">
        <f>B75</f>
        <v>10042725GXX</v>
      </c>
    </row>
    <row r="76" spans="1:13" ht="17.100000000000001" customHeight="1" x14ac:dyDescent="0.25">
      <c r="A76" s="4" t="s">
        <v>16</v>
      </c>
      <c r="B76" s="5">
        <v>626706</v>
      </c>
      <c r="C76" s="6" t="s">
        <v>201</v>
      </c>
      <c r="D76" s="6" t="s">
        <v>202</v>
      </c>
      <c r="E76" s="20" t="s">
        <v>14</v>
      </c>
      <c r="F76" s="8">
        <f t="shared" si="12"/>
        <v>1105</v>
      </c>
      <c r="G76" s="9">
        <v>1300</v>
      </c>
      <c r="H76" s="4">
        <v>8200073292</v>
      </c>
      <c r="I76" s="5">
        <v>180</v>
      </c>
      <c r="J76" s="10" t="s">
        <v>13</v>
      </c>
      <c r="K76" s="22" t="s">
        <v>15</v>
      </c>
      <c r="L76" s="23" t="s">
        <v>16</v>
      </c>
      <c r="M76" s="11">
        <f>B76</f>
        <v>626706</v>
      </c>
    </row>
  </sheetData>
  <sheetProtection algorithmName="SHA-512" hashValue="wdwAt/xDctZVpSc9a/CyKTr/Bkd1OR5PGGPfnGqXE1CGUy2f/S4YvNCHZDS5jjA2hccOg2ODQUj+pF5VARRUcA==" saltValue="oblBRdG0pTNKe8v7NAf1UA==" spinCount="100000" sheet="1"/>
  <autoFilter ref="A1:M9924" xr:uid="{00000000-0001-0000-0200-000000000000}"/>
  <phoneticPr fontId="7" type="noConversion"/>
  <conditionalFormatting sqref="B1:B1048576">
    <cfRule type="duplicateValues" dxfId="18" priority="138"/>
    <cfRule type="duplicateValues" dxfId="17" priority="141"/>
  </conditionalFormatting>
  <conditionalFormatting sqref="D8">
    <cfRule type="duplicateValues" dxfId="16" priority="9"/>
    <cfRule type="duplicateValues" dxfId="15" priority="10"/>
  </conditionalFormatting>
  <conditionalFormatting sqref="D28:D29 D26">
    <cfRule type="duplicateValues" dxfId="14" priority="3"/>
    <cfRule type="duplicateValues" dxfId="13" priority="4"/>
  </conditionalFormatting>
  <conditionalFormatting sqref="D34">
    <cfRule type="duplicateValues" dxfId="12" priority="27"/>
    <cfRule type="duplicateValues" dxfId="11" priority="28"/>
  </conditionalFormatting>
  <conditionalFormatting sqref="D36">
    <cfRule type="duplicateValues" dxfId="10" priority="25"/>
    <cfRule type="duplicateValues" dxfId="9" priority="26"/>
  </conditionalFormatting>
  <conditionalFormatting sqref="D45">
    <cfRule type="duplicateValues" dxfId="8" priority="135"/>
    <cfRule type="duplicateValues" dxfId="7" priority="136"/>
  </conditionalFormatting>
  <conditionalFormatting sqref="D46">
    <cfRule type="duplicateValues" dxfId="6" priority="133"/>
    <cfRule type="duplicateValues" dxfId="5" priority="134"/>
  </conditionalFormatting>
  <conditionalFormatting sqref="D73:D74 D42 D9:D10 D47:D60 C1:C1048576">
    <cfRule type="duplicateValues" dxfId="4" priority="183"/>
    <cfRule type="duplicateValues" dxfId="3" priority="184"/>
  </conditionalFormatting>
  <conditionalFormatting sqref="D76">
    <cfRule type="duplicateValues" dxfId="2" priority="1"/>
    <cfRule type="duplicateValues" dxfId="1" priority="2"/>
  </conditionalFormatting>
  <conditionalFormatting sqref="M1:M1048576">
    <cfRule type="duplicateValues" dxfId="0" priority="139"/>
  </conditionalFormatting>
  <dataValidations xWindow="1666" yWindow="454" count="3"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D34 D36 D28:D29 D8:D10 D26 D42 D45:D60 D73:D74 C1:C1048576 D76" xr:uid="{00000000-0002-0000-0200-000000000000}">
      <formula1>99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:B1048576" xr:uid="{00000000-0002-0000-0200-000001000000}">
      <formula1>COUNTIF($B$1:$B$9924,B1)=1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1:M1048576" xr:uid="{00000000-0002-0000-0200-000002000000}">
      <formula1>COUNTIF($M$1:$M$9924,M1)=1</formula1>
    </dataValidation>
  </dataValidations>
  <pageMargins left="0.75" right="0.75" top="1" bottom="1" header="0.5" footer="0.5"/>
  <pageSetup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E-Z-GO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Symone Bounds</dc:creator>
  <cp:lastModifiedBy>James Brabston</cp:lastModifiedBy>
  <cp:lastPrinted>2022-12-14T16:29:18Z</cp:lastPrinted>
  <dcterms:created xsi:type="dcterms:W3CDTF">2015-05-14T22:00:15Z</dcterms:created>
  <dcterms:modified xsi:type="dcterms:W3CDTF">2024-02-06T15:45:25Z</dcterms:modified>
</cp:coreProperties>
</file>