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ontract\Erika Weakley\Copier\2016 Copier Contracts\Renewal\Oki Data\"/>
    </mc:Choice>
  </mc:AlternateContent>
  <bookViews>
    <workbookView xWindow="0" yWindow="210" windowWidth="20610" windowHeight="9090"/>
  </bookViews>
  <sheets>
    <sheet name="ST of MS Pricing" sheetId="1" r:id="rId1"/>
  </sheets>
  <definedNames>
    <definedName name="_xlnm._FilterDatabase" localSheetId="0" hidden="1">'ST of MS Pricing'!$A$9:$H$133</definedName>
    <definedName name="_xlnm.Print_Area" localSheetId="0">'ST of MS Pricing'!$A$1:$P$247</definedName>
    <definedName name="_xlnm.Print_Titles" localSheetId="0">'ST of MS Pricing'!$1:$9</definedName>
  </definedNames>
  <calcPr calcId="152511"/>
</workbook>
</file>

<file path=xl/calcChain.xml><?xml version="1.0" encoding="utf-8"?>
<calcChain xmlns="http://schemas.openxmlformats.org/spreadsheetml/2006/main">
  <c r="M231" i="1" l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31" i="1"/>
  <c r="G14" i="1"/>
  <c r="H14" i="1" s="1"/>
  <c r="G15" i="1"/>
  <c r="H15" i="1" s="1"/>
  <c r="G13" i="1"/>
  <c r="H13" i="1" s="1"/>
  <c r="J15" i="1" l="1"/>
  <c r="K14" i="1"/>
  <c r="L13" i="1"/>
  <c r="I15" i="1"/>
  <c r="J14" i="1"/>
  <c r="K13" i="1"/>
  <c r="M15" i="1"/>
  <c r="I14" i="1"/>
  <c r="J13" i="1"/>
  <c r="L15" i="1"/>
  <c r="M14" i="1"/>
  <c r="I13" i="1"/>
  <c r="K15" i="1"/>
  <c r="L14" i="1"/>
  <c r="M13" i="1"/>
  <c r="H26" i="1"/>
  <c r="I26" i="1"/>
  <c r="J26" i="1"/>
  <c r="K26" i="1"/>
  <c r="L26" i="1"/>
  <c r="M26" i="1"/>
  <c r="H11" i="1" l="1"/>
  <c r="H12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I148" i="1"/>
  <c r="J148" i="1"/>
  <c r="K148" i="1"/>
  <c r="L148" i="1"/>
  <c r="M148" i="1"/>
  <c r="I149" i="1"/>
  <c r="J149" i="1"/>
  <c r="K149" i="1"/>
  <c r="L149" i="1"/>
  <c r="M149" i="1"/>
  <c r="I150" i="1"/>
  <c r="J150" i="1"/>
  <c r="K150" i="1"/>
  <c r="L150" i="1"/>
  <c r="M150" i="1"/>
  <c r="I151" i="1"/>
  <c r="J151" i="1"/>
  <c r="K151" i="1"/>
  <c r="L151" i="1"/>
  <c r="M151" i="1"/>
  <c r="I152" i="1"/>
  <c r="J152" i="1"/>
  <c r="K152" i="1"/>
  <c r="L152" i="1"/>
  <c r="M152" i="1"/>
  <c r="I153" i="1"/>
  <c r="J153" i="1"/>
  <c r="K153" i="1"/>
  <c r="L153" i="1"/>
  <c r="M153" i="1"/>
  <c r="I154" i="1"/>
  <c r="J154" i="1"/>
  <c r="K154" i="1"/>
  <c r="L154" i="1"/>
  <c r="M154" i="1"/>
  <c r="I155" i="1"/>
  <c r="J155" i="1"/>
  <c r="K155" i="1"/>
  <c r="L155" i="1"/>
  <c r="M155" i="1"/>
  <c r="I156" i="1"/>
  <c r="J156" i="1"/>
  <c r="K156" i="1"/>
  <c r="L156" i="1"/>
  <c r="M156" i="1"/>
  <c r="I157" i="1"/>
  <c r="J157" i="1"/>
  <c r="K157" i="1"/>
  <c r="L157" i="1"/>
  <c r="M157" i="1"/>
  <c r="I158" i="1"/>
  <c r="J158" i="1"/>
  <c r="K158" i="1"/>
  <c r="L158" i="1"/>
  <c r="M158" i="1"/>
  <c r="I159" i="1"/>
  <c r="J159" i="1"/>
  <c r="K159" i="1"/>
  <c r="L159" i="1"/>
  <c r="M159" i="1"/>
  <c r="I160" i="1"/>
  <c r="J160" i="1"/>
  <c r="K160" i="1"/>
  <c r="L160" i="1"/>
  <c r="M160" i="1"/>
  <c r="I161" i="1"/>
  <c r="J161" i="1"/>
  <c r="K161" i="1"/>
  <c r="L161" i="1"/>
  <c r="M161" i="1"/>
  <c r="I162" i="1"/>
  <c r="J162" i="1"/>
  <c r="K162" i="1"/>
  <c r="L162" i="1"/>
  <c r="M162" i="1"/>
  <c r="I163" i="1"/>
  <c r="J163" i="1"/>
  <c r="K163" i="1"/>
  <c r="L163" i="1"/>
  <c r="M163" i="1"/>
  <c r="I164" i="1"/>
  <c r="J164" i="1"/>
  <c r="K164" i="1"/>
  <c r="L164" i="1"/>
  <c r="M164" i="1"/>
  <c r="I165" i="1"/>
  <c r="J165" i="1"/>
  <c r="K165" i="1"/>
  <c r="L165" i="1"/>
  <c r="M165" i="1"/>
  <c r="I166" i="1"/>
  <c r="J166" i="1"/>
  <c r="K166" i="1"/>
  <c r="L166" i="1"/>
  <c r="M166" i="1"/>
  <c r="I167" i="1"/>
  <c r="J167" i="1"/>
  <c r="K167" i="1"/>
  <c r="L167" i="1"/>
  <c r="M167" i="1"/>
  <c r="I168" i="1"/>
  <c r="J168" i="1"/>
  <c r="K168" i="1"/>
  <c r="L168" i="1"/>
  <c r="M168" i="1"/>
  <c r="I169" i="1"/>
  <c r="J169" i="1"/>
  <c r="K169" i="1"/>
  <c r="L169" i="1"/>
  <c r="M169" i="1"/>
  <c r="I170" i="1"/>
  <c r="J170" i="1"/>
  <c r="K170" i="1"/>
  <c r="L170" i="1"/>
  <c r="M170" i="1"/>
  <c r="I171" i="1"/>
  <c r="J171" i="1"/>
  <c r="K171" i="1"/>
  <c r="L171" i="1"/>
  <c r="M171" i="1"/>
  <c r="I172" i="1"/>
  <c r="J172" i="1"/>
  <c r="K172" i="1"/>
  <c r="L172" i="1"/>
  <c r="M172" i="1"/>
  <c r="I173" i="1"/>
  <c r="J173" i="1"/>
  <c r="K173" i="1"/>
  <c r="L173" i="1"/>
  <c r="M173" i="1"/>
  <c r="I174" i="1"/>
  <c r="J174" i="1"/>
  <c r="K174" i="1"/>
  <c r="L174" i="1"/>
  <c r="M174" i="1"/>
  <c r="I175" i="1"/>
  <c r="J175" i="1"/>
  <c r="K175" i="1"/>
  <c r="L175" i="1"/>
  <c r="M175" i="1"/>
  <c r="I176" i="1"/>
  <c r="J176" i="1"/>
  <c r="K176" i="1"/>
  <c r="L176" i="1"/>
  <c r="M176" i="1"/>
  <c r="I177" i="1"/>
  <c r="J177" i="1"/>
  <c r="K177" i="1"/>
  <c r="L177" i="1"/>
  <c r="M177" i="1"/>
  <c r="I178" i="1"/>
  <c r="J178" i="1"/>
  <c r="K178" i="1"/>
  <c r="L178" i="1"/>
  <c r="M178" i="1"/>
  <c r="I179" i="1"/>
  <c r="J179" i="1"/>
  <c r="K179" i="1"/>
  <c r="L179" i="1"/>
  <c r="M179" i="1"/>
  <c r="I180" i="1"/>
  <c r="J180" i="1"/>
  <c r="K180" i="1"/>
  <c r="L180" i="1"/>
  <c r="M180" i="1"/>
  <c r="I181" i="1"/>
  <c r="J181" i="1"/>
  <c r="K181" i="1"/>
  <c r="L181" i="1"/>
  <c r="M181" i="1"/>
  <c r="I182" i="1"/>
  <c r="J182" i="1"/>
  <c r="K182" i="1"/>
  <c r="L182" i="1"/>
  <c r="M182" i="1"/>
  <c r="I183" i="1"/>
  <c r="J183" i="1"/>
  <c r="K183" i="1"/>
  <c r="L183" i="1"/>
  <c r="M183" i="1"/>
  <c r="I184" i="1"/>
  <c r="J184" i="1"/>
  <c r="K184" i="1"/>
  <c r="L184" i="1"/>
  <c r="M184" i="1"/>
  <c r="I185" i="1"/>
  <c r="J185" i="1"/>
  <c r="K185" i="1"/>
  <c r="L185" i="1"/>
  <c r="M185" i="1"/>
  <c r="I186" i="1"/>
  <c r="J186" i="1"/>
  <c r="K186" i="1"/>
  <c r="L186" i="1"/>
  <c r="M186" i="1"/>
  <c r="I187" i="1"/>
  <c r="J187" i="1"/>
  <c r="K187" i="1"/>
  <c r="L187" i="1"/>
  <c r="M187" i="1"/>
  <c r="I188" i="1"/>
  <c r="J188" i="1"/>
  <c r="K188" i="1"/>
  <c r="L188" i="1"/>
  <c r="M188" i="1"/>
  <c r="I189" i="1"/>
  <c r="J189" i="1"/>
  <c r="K189" i="1"/>
  <c r="L189" i="1"/>
  <c r="M189" i="1"/>
  <c r="I190" i="1"/>
  <c r="J190" i="1"/>
  <c r="K190" i="1"/>
  <c r="L190" i="1"/>
  <c r="M190" i="1"/>
  <c r="I191" i="1"/>
  <c r="J191" i="1"/>
  <c r="K191" i="1"/>
  <c r="L191" i="1"/>
  <c r="M191" i="1"/>
  <c r="I192" i="1"/>
  <c r="J192" i="1"/>
  <c r="K192" i="1"/>
  <c r="L192" i="1"/>
  <c r="M192" i="1"/>
  <c r="I193" i="1"/>
  <c r="J193" i="1"/>
  <c r="K193" i="1"/>
  <c r="L193" i="1"/>
  <c r="M193" i="1"/>
  <c r="I194" i="1"/>
  <c r="J194" i="1"/>
  <c r="K194" i="1"/>
  <c r="L194" i="1"/>
  <c r="M194" i="1"/>
  <c r="I195" i="1"/>
  <c r="J195" i="1"/>
  <c r="K195" i="1"/>
  <c r="L195" i="1"/>
  <c r="M195" i="1"/>
  <c r="I196" i="1"/>
  <c r="J196" i="1"/>
  <c r="K196" i="1"/>
  <c r="L196" i="1"/>
  <c r="M196" i="1"/>
  <c r="I197" i="1"/>
  <c r="J197" i="1"/>
  <c r="K197" i="1"/>
  <c r="L197" i="1"/>
  <c r="M197" i="1"/>
  <c r="I198" i="1"/>
  <c r="J198" i="1"/>
  <c r="K198" i="1"/>
  <c r="L198" i="1"/>
  <c r="M198" i="1"/>
  <c r="I199" i="1"/>
  <c r="J199" i="1"/>
  <c r="K199" i="1"/>
  <c r="L199" i="1"/>
  <c r="M199" i="1"/>
  <c r="I200" i="1"/>
  <c r="J200" i="1"/>
  <c r="K200" i="1"/>
  <c r="L200" i="1"/>
  <c r="M200" i="1"/>
  <c r="I201" i="1"/>
  <c r="J201" i="1"/>
  <c r="K201" i="1"/>
  <c r="L201" i="1"/>
  <c r="M201" i="1"/>
  <c r="I202" i="1"/>
  <c r="J202" i="1"/>
  <c r="K202" i="1"/>
  <c r="L202" i="1"/>
  <c r="M202" i="1"/>
  <c r="I203" i="1"/>
  <c r="J203" i="1"/>
  <c r="K203" i="1"/>
  <c r="L203" i="1"/>
  <c r="M203" i="1"/>
  <c r="I204" i="1"/>
  <c r="J204" i="1"/>
  <c r="K204" i="1"/>
  <c r="L204" i="1"/>
  <c r="M204" i="1"/>
  <c r="I205" i="1"/>
  <c r="J205" i="1"/>
  <c r="K205" i="1"/>
  <c r="L205" i="1"/>
  <c r="M205" i="1"/>
  <c r="I206" i="1"/>
  <c r="J206" i="1"/>
  <c r="K206" i="1"/>
  <c r="L206" i="1"/>
  <c r="M206" i="1"/>
  <c r="I207" i="1"/>
  <c r="J207" i="1"/>
  <c r="K207" i="1"/>
  <c r="L207" i="1"/>
  <c r="M207" i="1"/>
  <c r="I208" i="1"/>
  <c r="J208" i="1"/>
  <c r="K208" i="1"/>
  <c r="L208" i="1"/>
  <c r="M208" i="1"/>
  <c r="I209" i="1"/>
  <c r="J209" i="1"/>
  <c r="K209" i="1"/>
  <c r="L209" i="1"/>
  <c r="M209" i="1"/>
  <c r="I210" i="1"/>
  <c r="J210" i="1"/>
  <c r="K210" i="1"/>
  <c r="L210" i="1"/>
  <c r="M210" i="1"/>
  <c r="I211" i="1"/>
  <c r="J211" i="1"/>
  <c r="K211" i="1"/>
  <c r="L211" i="1"/>
  <c r="M211" i="1"/>
  <c r="I212" i="1"/>
  <c r="J212" i="1"/>
  <c r="K212" i="1"/>
  <c r="L212" i="1"/>
  <c r="M212" i="1"/>
  <c r="I213" i="1"/>
  <c r="J213" i="1"/>
  <c r="K213" i="1"/>
  <c r="L213" i="1"/>
  <c r="M213" i="1"/>
  <c r="I214" i="1"/>
  <c r="J214" i="1"/>
  <c r="K214" i="1"/>
  <c r="L214" i="1"/>
  <c r="M214" i="1"/>
  <c r="I215" i="1"/>
  <c r="J215" i="1"/>
  <c r="K215" i="1"/>
  <c r="L215" i="1"/>
  <c r="M215" i="1"/>
  <c r="I216" i="1"/>
  <c r="J216" i="1"/>
  <c r="K216" i="1"/>
  <c r="L216" i="1"/>
  <c r="M216" i="1"/>
  <c r="I217" i="1"/>
  <c r="J217" i="1"/>
  <c r="K217" i="1"/>
  <c r="L217" i="1"/>
  <c r="M217" i="1"/>
  <c r="I218" i="1"/>
  <c r="J218" i="1"/>
  <c r="K218" i="1"/>
  <c r="L218" i="1"/>
  <c r="M218" i="1"/>
  <c r="I219" i="1"/>
  <c r="J219" i="1"/>
  <c r="K219" i="1"/>
  <c r="L219" i="1"/>
  <c r="M219" i="1"/>
  <c r="I220" i="1"/>
  <c r="J220" i="1"/>
  <c r="K220" i="1"/>
  <c r="L220" i="1"/>
  <c r="M220" i="1"/>
  <c r="I221" i="1"/>
  <c r="J221" i="1"/>
  <c r="K221" i="1"/>
  <c r="L221" i="1"/>
  <c r="M221" i="1"/>
  <c r="I222" i="1"/>
  <c r="J222" i="1"/>
  <c r="K222" i="1"/>
  <c r="L222" i="1"/>
  <c r="M222" i="1"/>
  <c r="I223" i="1"/>
  <c r="J223" i="1"/>
  <c r="K223" i="1"/>
  <c r="L223" i="1"/>
  <c r="M223" i="1"/>
  <c r="I224" i="1"/>
  <c r="J224" i="1"/>
  <c r="K224" i="1"/>
  <c r="L224" i="1"/>
  <c r="M224" i="1"/>
  <c r="I225" i="1"/>
  <c r="J225" i="1"/>
  <c r="K225" i="1"/>
  <c r="L225" i="1"/>
  <c r="M225" i="1"/>
  <c r="I226" i="1"/>
  <c r="J226" i="1"/>
  <c r="K226" i="1"/>
  <c r="L226" i="1"/>
  <c r="M226" i="1"/>
  <c r="I227" i="1"/>
  <c r="J227" i="1"/>
  <c r="K227" i="1"/>
  <c r="L227" i="1"/>
  <c r="M227" i="1"/>
  <c r="I228" i="1"/>
  <c r="J228" i="1"/>
  <c r="K228" i="1"/>
  <c r="L228" i="1"/>
  <c r="M228" i="1"/>
  <c r="I229" i="1"/>
  <c r="J229" i="1"/>
  <c r="K229" i="1"/>
  <c r="L229" i="1"/>
  <c r="M229" i="1"/>
  <c r="I230" i="1"/>
  <c r="J230" i="1"/>
  <c r="K230" i="1"/>
  <c r="L230" i="1"/>
  <c r="M230" i="1"/>
  <c r="I147" i="1" l="1"/>
  <c r="J147" i="1"/>
  <c r="K147" i="1"/>
  <c r="L147" i="1"/>
  <c r="M147" i="1"/>
  <c r="I146" i="1"/>
  <c r="J146" i="1"/>
  <c r="K146" i="1"/>
  <c r="L146" i="1"/>
  <c r="M146" i="1"/>
  <c r="I145" i="1"/>
  <c r="J145" i="1"/>
  <c r="K145" i="1"/>
  <c r="L145" i="1"/>
  <c r="M145" i="1"/>
  <c r="I144" i="1"/>
  <c r="J144" i="1"/>
  <c r="K144" i="1"/>
  <c r="L144" i="1"/>
  <c r="M144" i="1"/>
  <c r="I143" i="1"/>
  <c r="J143" i="1"/>
  <c r="K143" i="1"/>
  <c r="L143" i="1"/>
  <c r="M143" i="1"/>
  <c r="I142" i="1"/>
  <c r="J142" i="1"/>
  <c r="K142" i="1"/>
  <c r="L142" i="1"/>
  <c r="M142" i="1"/>
  <c r="I141" i="1"/>
  <c r="J141" i="1"/>
  <c r="K141" i="1"/>
  <c r="L141" i="1"/>
  <c r="M141" i="1"/>
  <c r="I140" i="1"/>
  <c r="J140" i="1"/>
  <c r="K140" i="1"/>
  <c r="L140" i="1"/>
  <c r="M140" i="1"/>
  <c r="I139" i="1"/>
  <c r="J139" i="1"/>
  <c r="K139" i="1"/>
  <c r="L139" i="1"/>
  <c r="M139" i="1"/>
  <c r="I138" i="1"/>
  <c r="J138" i="1"/>
  <c r="K138" i="1"/>
  <c r="L138" i="1"/>
  <c r="M138" i="1"/>
  <c r="I137" i="1"/>
  <c r="J137" i="1"/>
  <c r="K137" i="1"/>
  <c r="L137" i="1"/>
  <c r="M137" i="1"/>
  <c r="I136" i="1"/>
  <c r="J136" i="1"/>
  <c r="K136" i="1"/>
  <c r="L136" i="1"/>
  <c r="M136" i="1"/>
  <c r="I135" i="1"/>
  <c r="J135" i="1"/>
  <c r="K135" i="1"/>
  <c r="L135" i="1"/>
  <c r="M135" i="1"/>
  <c r="I134" i="1"/>
  <c r="J134" i="1"/>
  <c r="K134" i="1"/>
  <c r="L134" i="1"/>
  <c r="M134" i="1"/>
  <c r="M10" i="1"/>
  <c r="M11" i="1"/>
  <c r="M12" i="1"/>
  <c r="L10" i="1"/>
  <c r="L11" i="1"/>
  <c r="L12" i="1"/>
  <c r="K10" i="1"/>
  <c r="K11" i="1"/>
  <c r="K12" i="1"/>
  <c r="J10" i="1"/>
  <c r="J11" i="1"/>
  <c r="J12" i="1"/>
  <c r="I10" i="1"/>
  <c r="I11" i="1"/>
  <c r="I12" i="1"/>
  <c r="H10" i="1"/>
  <c r="M17" i="1" l="1"/>
  <c r="L17" i="1"/>
  <c r="K17" i="1"/>
  <c r="J17" i="1"/>
  <c r="I17" i="1"/>
  <c r="M18" i="1"/>
  <c r="L18" i="1"/>
  <c r="K18" i="1"/>
  <c r="J18" i="1"/>
  <c r="I18" i="1"/>
  <c r="M133" i="1" l="1"/>
  <c r="L133" i="1"/>
  <c r="K133" i="1"/>
  <c r="J133" i="1"/>
  <c r="I133" i="1"/>
  <c r="M132" i="1"/>
  <c r="L132" i="1"/>
  <c r="K132" i="1"/>
  <c r="J132" i="1"/>
  <c r="I132" i="1"/>
  <c r="M131" i="1"/>
  <c r="L131" i="1"/>
  <c r="K131" i="1"/>
  <c r="J131" i="1"/>
  <c r="I131" i="1"/>
  <c r="M130" i="1"/>
  <c r="L130" i="1"/>
  <c r="K130" i="1"/>
  <c r="J130" i="1"/>
  <c r="I130" i="1"/>
  <c r="M129" i="1"/>
  <c r="L129" i="1"/>
  <c r="K129" i="1"/>
  <c r="J129" i="1"/>
  <c r="I129" i="1"/>
  <c r="M128" i="1"/>
  <c r="L128" i="1"/>
  <c r="K128" i="1"/>
  <c r="J128" i="1"/>
  <c r="I128" i="1"/>
  <c r="M127" i="1"/>
  <c r="L127" i="1"/>
  <c r="K127" i="1"/>
  <c r="J127" i="1"/>
  <c r="I127" i="1"/>
  <c r="M126" i="1"/>
  <c r="L126" i="1"/>
  <c r="K126" i="1"/>
  <c r="J126" i="1"/>
  <c r="I126" i="1"/>
  <c r="M125" i="1"/>
  <c r="L125" i="1"/>
  <c r="K125" i="1"/>
  <c r="J125" i="1"/>
  <c r="I125" i="1"/>
  <c r="M124" i="1"/>
  <c r="L124" i="1"/>
  <c r="K124" i="1"/>
  <c r="J124" i="1"/>
  <c r="I124" i="1"/>
  <c r="M123" i="1"/>
  <c r="L123" i="1"/>
  <c r="K123" i="1"/>
  <c r="J123" i="1"/>
  <c r="I123" i="1"/>
  <c r="M122" i="1"/>
  <c r="L122" i="1"/>
  <c r="K122" i="1"/>
  <c r="J122" i="1"/>
  <c r="I122" i="1"/>
  <c r="M121" i="1"/>
  <c r="L121" i="1"/>
  <c r="K121" i="1"/>
  <c r="J121" i="1"/>
  <c r="I121" i="1"/>
  <c r="M120" i="1"/>
  <c r="L120" i="1"/>
  <c r="K120" i="1"/>
  <c r="J120" i="1"/>
  <c r="I120" i="1"/>
  <c r="M119" i="1"/>
  <c r="L119" i="1"/>
  <c r="K119" i="1"/>
  <c r="J119" i="1"/>
  <c r="I119" i="1"/>
  <c r="M118" i="1"/>
  <c r="L118" i="1"/>
  <c r="K118" i="1"/>
  <c r="J118" i="1"/>
  <c r="I118" i="1"/>
  <c r="M117" i="1"/>
  <c r="L117" i="1"/>
  <c r="K117" i="1"/>
  <c r="J117" i="1"/>
  <c r="I117" i="1"/>
  <c r="M116" i="1"/>
  <c r="L116" i="1"/>
  <c r="K116" i="1"/>
  <c r="J116" i="1"/>
  <c r="I116" i="1"/>
  <c r="M115" i="1"/>
  <c r="L115" i="1"/>
  <c r="K115" i="1"/>
  <c r="J115" i="1"/>
  <c r="I115" i="1"/>
  <c r="M114" i="1"/>
  <c r="L114" i="1"/>
  <c r="K114" i="1"/>
  <c r="J114" i="1"/>
  <c r="I114" i="1"/>
  <c r="M113" i="1"/>
  <c r="L113" i="1"/>
  <c r="K113" i="1"/>
  <c r="J113" i="1"/>
  <c r="I113" i="1"/>
  <c r="M112" i="1"/>
  <c r="L112" i="1"/>
  <c r="K112" i="1"/>
  <c r="J112" i="1"/>
  <c r="I112" i="1"/>
  <c r="M111" i="1"/>
  <c r="L111" i="1"/>
  <c r="K111" i="1"/>
  <c r="J111" i="1"/>
  <c r="I111" i="1"/>
  <c r="M110" i="1"/>
  <c r="L110" i="1"/>
  <c r="K110" i="1"/>
  <c r="J110" i="1"/>
  <c r="I110" i="1"/>
  <c r="M109" i="1"/>
  <c r="L109" i="1"/>
  <c r="K109" i="1"/>
  <c r="J109" i="1"/>
  <c r="I109" i="1"/>
  <c r="M108" i="1"/>
  <c r="L108" i="1"/>
  <c r="K108" i="1"/>
  <c r="J108" i="1"/>
  <c r="I108" i="1"/>
  <c r="M107" i="1"/>
  <c r="L107" i="1"/>
  <c r="K107" i="1"/>
  <c r="J107" i="1"/>
  <c r="I107" i="1"/>
  <c r="M106" i="1"/>
  <c r="L106" i="1"/>
  <c r="K106" i="1"/>
  <c r="J106" i="1"/>
  <c r="I106" i="1"/>
  <c r="M105" i="1"/>
  <c r="L105" i="1"/>
  <c r="K105" i="1"/>
  <c r="J105" i="1"/>
  <c r="I105" i="1"/>
  <c r="M104" i="1"/>
  <c r="L104" i="1"/>
  <c r="K104" i="1"/>
  <c r="J104" i="1"/>
  <c r="I104" i="1"/>
  <c r="M103" i="1"/>
  <c r="L103" i="1"/>
  <c r="K103" i="1"/>
  <c r="J103" i="1"/>
  <c r="I103" i="1"/>
  <c r="M102" i="1"/>
  <c r="L102" i="1"/>
  <c r="K102" i="1"/>
  <c r="J102" i="1"/>
  <c r="I102" i="1"/>
  <c r="M101" i="1"/>
  <c r="L101" i="1"/>
  <c r="K101" i="1"/>
  <c r="J101" i="1"/>
  <c r="I101" i="1"/>
  <c r="M100" i="1"/>
  <c r="L100" i="1"/>
  <c r="K100" i="1"/>
  <c r="J100" i="1"/>
  <c r="I100" i="1"/>
  <c r="M99" i="1"/>
  <c r="L99" i="1"/>
  <c r="K99" i="1"/>
  <c r="J99" i="1"/>
  <c r="I99" i="1"/>
  <c r="M98" i="1"/>
  <c r="L98" i="1"/>
  <c r="K98" i="1"/>
  <c r="J98" i="1"/>
  <c r="I98" i="1"/>
  <c r="M97" i="1"/>
  <c r="L97" i="1"/>
  <c r="K97" i="1"/>
  <c r="J97" i="1"/>
  <c r="I97" i="1"/>
  <c r="M96" i="1"/>
  <c r="L96" i="1"/>
  <c r="K96" i="1"/>
  <c r="J96" i="1"/>
  <c r="I96" i="1"/>
  <c r="M95" i="1"/>
  <c r="L95" i="1"/>
  <c r="K95" i="1"/>
  <c r="J95" i="1"/>
  <c r="I95" i="1"/>
  <c r="M94" i="1"/>
  <c r="L94" i="1"/>
  <c r="K94" i="1"/>
  <c r="J94" i="1"/>
  <c r="I94" i="1"/>
  <c r="M93" i="1"/>
  <c r="L93" i="1"/>
  <c r="K93" i="1"/>
  <c r="J93" i="1"/>
  <c r="I93" i="1"/>
  <c r="M92" i="1"/>
  <c r="L92" i="1"/>
  <c r="K92" i="1"/>
  <c r="J92" i="1"/>
  <c r="I92" i="1"/>
  <c r="M91" i="1"/>
  <c r="L91" i="1"/>
  <c r="K91" i="1"/>
  <c r="J91" i="1"/>
  <c r="I91" i="1"/>
  <c r="M90" i="1"/>
  <c r="L90" i="1"/>
  <c r="K90" i="1"/>
  <c r="J90" i="1"/>
  <c r="I90" i="1"/>
  <c r="M89" i="1"/>
  <c r="L89" i="1"/>
  <c r="K89" i="1"/>
  <c r="J89" i="1"/>
  <c r="I89" i="1"/>
  <c r="M88" i="1"/>
  <c r="L88" i="1"/>
  <c r="K88" i="1"/>
  <c r="J88" i="1"/>
  <c r="I88" i="1"/>
  <c r="M87" i="1"/>
  <c r="L87" i="1"/>
  <c r="K87" i="1"/>
  <c r="J87" i="1"/>
  <c r="I87" i="1"/>
  <c r="M86" i="1"/>
  <c r="L86" i="1"/>
  <c r="K86" i="1"/>
  <c r="J86" i="1"/>
  <c r="I86" i="1"/>
  <c r="M85" i="1"/>
  <c r="L85" i="1"/>
  <c r="K85" i="1"/>
  <c r="J85" i="1"/>
  <c r="I85" i="1"/>
  <c r="M84" i="1"/>
  <c r="L84" i="1"/>
  <c r="K84" i="1"/>
  <c r="J84" i="1"/>
  <c r="I84" i="1"/>
  <c r="M83" i="1"/>
  <c r="L83" i="1"/>
  <c r="K83" i="1"/>
  <c r="J83" i="1"/>
  <c r="I83" i="1"/>
  <c r="M82" i="1"/>
  <c r="L82" i="1"/>
  <c r="K82" i="1"/>
  <c r="J82" i="1"/>
  <c r="I82" i="1"/>
  <c r="M81" i="1"/>
  <c r="L81" i="1"/>
  <c r="K81" i="1"/>
  <c r="J81" i="1"/>
  <c r="I81" i="1"/>
  <c r="M80" i="1"/>
  <c r="L80" i="1"/>
  <c r="K80" i="1"/>
  <c r="J80" i="1"/>
  <c r="I80" i="1"/>
  <c r="M79" i="1"/>
  <c r="L79" i="1"/>
  <c r="K79" i="1"/>
  <c r="J79" i="1"/>
  <c r="I79" i="1"/>
  <c r="M78" i="1"/>
  <c r="L78" i="1"/>
  <c r="K78" i="1"/>
  <c r="J78" i="1"/>
  <c r="I78" i="1"/>
  <c r="M77" i="1"/>
  <c r="L77" i="1"/>
  <c r="K77" i="1"/>
  <c r="J77" i="1"/>
  <c r="I77" i="1"/>
  <c r="M76" i="1"/>
  <c r="L76" i="1"/>
  <c r="K76" i="1"/>
  <c r="J76" i="1"/>
  <c r="I76" i="1"/>
  <c r="M75" i="1"/>
  <c r="L75" i="1"/>
  <c r="K75" i="1"/>
  <c r="J75" i="1"/>
  <c r="I75" i="1"/>
  <c r="M74" i="1"/>
  <c r="L74" i="1"/>
  <c r="K74" i="1"/>
  <c r="J74" i="1"/>
  <c r="I74" i="1"/>
  <c r="M73" i="1"/>
  <c r="L73" i="1"/>
  <c r="K73" i="1"/>
  <c r="J73" i="1"/>
  <c r="I73" i="1"/>
  <c r="M72" i="1"/>
  <c r="L72" i="1"/>
  <c r="K72" i="1"/>
  <c r="J72" i="1"/>
  <c r="I72" i="1"/>
  <c r="M71" i="1"/>
  <c r="L71" i="1"/>
  <c r="K71" i="1"/>
  <c r="J71" i="1"/>
  <c r="I71" i="1"/>
  <c r="M70" i="1"/>
  <c r="L70" i="1"/>
  <c r="K70" i="1"/>
  <c r="J70" i="1"/>
  <c r="I70" i="1"/>
  <c r="M69" i="1"/>
  <c r="L69" i="1"/>
  <c r="K69" i="1"/>
  <c r="J69" i="1"/>
  <c r="I69" i="1"/>
  <c r="M68" i="1"/>
  <c r="L68" i="1"/>
  <c r="K68" i="1"/>
  <c r="J68" i="1"/>
  <c r="I68" i="1"/>
  <c r="M67" i="1"/>
  <c r="L67" i="1"/>
  <c r="K67" i="1"/>
  <c r="J67" i="1"/>
  <c r="I67" i="1"/>
  <c r="M66" i="1"/>
  <c r="L66" i="1"/>
  <c r="K66" i="1"/>
  <c r="J66" i="1"/>
  <c r="I66" i="1"/>
  <c r="M65" i="1"/>
  <c r="L65" i="1"/>
  <c r="K65" i="1"/>
  <c r="J65" i="1"/>
  <c r="I65" i="1"/>
  <c r="M64" i="1"/>
  <c r="L64" i="1"/>
  <c r="K64" i="1"/>
  <c r="J64" i="1"/>
  <c r="I64" i="1"/>
  <c r="M63" i="1"/>
  <c r="L63" i="1"/>
  <c r="K63" i="1"/>
  <c r="J63" i="1"/>
  <c r="I63" i="1"/>
  <c r="M62" i="1"/>
  <c r="L62" i="1"/>
  <c r="K62" i="1"/>
  <c r="J62" i="1"/>
  <c r="I62" i="1"/>
  <c r="M61" i="1"/>
  <c r="L61" i="1"/>
  <c r="K61" i="1"/>
  <c r="J61" i="1"/>
  <c r="I61" i="1"/>
  <c r="M60" i="1"/>
  <c r="L60" i="1"/>
  <c r="K60" i="1"/>
  <c r="J60" i="1"/>
  <c r="I60" i="1"/>
  <c r="M59" i="1"/>
  <c r="L59" i="1"/>
  <c r="K59" i="1"/>
  <c r="J59" i="1"/>
  <c r="I59" i="1"/>
  <c r="M58" i="1"/>
  <c r="L58" i="1"/>
  <c r="K58" i="1"/>
  <c r="J58" i="1"/>
  <c r="I58" i="1"/>
  <c r="M57" i="1"/>
  <c r="L57" i="1"/>
  <c r="K57" i="1"/>
  <c r="J57" i="1"/>
  <c r="I57" i="1"/>
  <c r="M56" i="1"/>
  <c r="L56" i="1"/>
  <c r="K56" i="1"/>
  <c r="J56" i="1"/>
  <c r="I56" i="1"/>
  <c r="M55" i="1"/>
  <c r="L55" i="1"/>
  <c r="K55" i="1"/>
  <c r="J55" i="1"/>
  <c r="I55" i="1"/>
  <c r="M54" i="1"/>
  <c r="L54" i="1"/>
  <c r="K54" i="1"/>
  <c r="J54" i="1"/>
  <c r="I54" i="1"/>
  <c r="M53" i="1"/>
  <c r="L53" i="1"/>
  <c r="K53" i="1"/>
  <c r="J53" i="1"/>
  <c r="I53" i="1"/>
  <c r="M52" i="1"/>
  <c r="L52" i="1"/>
  <c r="K52" i="1"/>
  <c r="J52" i="1"/>
  <c r="I52" i="1"/>
  <c r="M51" i="1"/>
  <c r="L51" i="1"/>
  <c r="K51" i="1"/>
  <c r="J51" i="1"/>
  <c r="I51" i="1"/>
  <c r="M50" i="1"/>
  <c r="L50" i="1"/>
  <c r="K50" i="1"/>
  <c r="J50" i="1"/>
  <c r="I50" i="1"/>
  <c r="M49" i="1"/>
  <c r="L49" i="1"/>
  <c r="K49" i="1"/>
  <c r="J49" i="1"/>
  <c r="I49" i="1"/>
  <c r="M48" i="1"/>
  <c r="L48" i="1"/>
  <c r="K48" i="1"/>
  <c r="J48" i="1"/>
  <c r="I48" i="1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M44" i="1"/>
  <c r="L44" i="1"/>
  <c r="K44" i="1"/>
  <c r="J44" i="1"/>
  <c r="I44" i="1"/>
  <c r="M43" i="1"/>
  <c r="L43" i="1"/>
  <c r="K43" i="1"/>
  <c r="J43" i="1"/>
  <c r="I43" i="1"/>
  <c r="M42" i="1"/>
  <c r="L42" i="1"/>
  <c r="K42" i="1"/>
  <c r="J42" i="1"/>
  <c r="I42" i="1"/>
  <c r="M41" i="1"/>
  <c r="L41" i="1"/>
  <c r="K41" i="1"/>
  <c r="J41" i="1"/>
  <c r="I41" i="1"/>
  <c r="M40" i="1"/>
  <c r="L40" i="1"/>
  <c r="K40" i="1"/>
  <c r="J40" i="1"/>
  <c r="I40" i="1"/>
  <c r="M39" i="1"/>
  <c r="L39" i="1"/>
  <c r="K39" i="1"/>
  <c r="J39" i="1"/>
  <c r="I39" i="1"/>
  <c r="M38" i="1"/>
  <c r="L38" i="1"/>
  <c r="K38" i="1"/>
  <c r="J38" i="1"/>
  <c r="I38" i="1"/>
  <c r="M37" i="1"/>
  <c r="L37" i="1"/>
  <c r="K37" i="1"/>
  <c r="J37" i="1"/>
  <c r="I37" i="1"/>
  <c r="M36" i="1"/>
  <c r="L36" i="1"/>
  <c r="K36" i="1"/>
  <c r="J36" i="1"/>
  <c r="I36" i="1"/>
  <c r="M35" i="1"/>
  <c r="L35" i="1"/>
  <c r="K35" i="1"/>
  <c r="J35" i="1"/>
  <c r="I35" i="1"/>
  <c r="M34" i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M31" i="1"/>
  <c r="L31" i="1"/>
  <c r="K31" i="1"/>
  <c r="J31" i="1"/>
  <c r="I31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  <c r="M20" i="1"/>
  <c r="L20" i="1"/>
  <c r="K20" i="1"/>
  <c r="J20" i="1"/>
  <c r="I20" i="1"/>
  <c r="M19" i="1"/>
  <c r="L19" i="1"/>
  <c r="K19" i="1"/>
  <c r="J19" i="1"/>
  <c r="I19" i="1"/>
  <c r="M16" i="1"/>
  <c r="L16" i="1"/>
  <c r="K16" i="1"/>
  <c r="J16" i="1"/>
  <c r="I16" i="1"/>
</calcChain>
</file>

<file path=xl/sharedStrings.xml><?xml version="1.0" encoding="utf-8"?>
<sst xmlns="http://schemas.openxmlformats.org/spreadsheetml/2006/main" count="334" uniqueCount="253">
  <si>
    <t>Description</t>
  </si>
  <si>
    <t>Part #</t>
  </si>
  <si>
    <t>MSRP</t>
  </si>
  <si>
    <t>State Price</t>
  </si>
  <si>
    <t>% Discount MSRP</t>
  </si>
  <si>
    <t>MPS5502mb Workgroup Mono MFP (55 ppm), 120V (E/F/P/S)</t>
  </si>
  <si>
    <t>MPS5502mbf Workgroup Mono MFP (55 ppm), 120V (E/F/P/S)</t>
  </si>
  <si>
    <t>MPS5502mbfx Workgroup Mono MFP (55 ppm), 120V (E/F/P/S)</t>
  </si>
  <si>
    <t>2,000-Sheet Large Capacity Paper Feeder w/Casters (MB760/MB770/MC770/MC780/MPS3537mc/MPS4242mc/MPS5502mb)</t>
  </si>
  <si>
    <t>530-sheet 2nd/3rd/4th Paper Tray (MC770/MC780/MPS3537mc/MPS4242mc)</t>
  </si>
  <si>
    <t>Card Reader Bracket (MB760/770, MC770/780, MPS3537, MPS4242mc, MPS5502mb Series)</t>
  </si>
  <si>
    <t>HID Technology Card CR80 PVC Blank Elatec (MB760/770, MC770/780, MPS3537, MPS4242mc, MPS5502mb Series)</t>
  </si>
  <si>
    <t>IPSec Enabler GP-1080 (MB760/MB770/MC770/MC780/MPS3537mc/MPS4242mc/MPS5502mb)</t>
  </si>
  <si>
    <t>Meta Scan Enabler GS-1010 (MB760/MB770/MC770/MC780/MPS3537mc/MPS4242mc/MPS5502mb)</t>
  </si>
  <si>
    <t>MFP Stand w/Casters (MB760/MB770/MC770/MC780/MPS3537mc/MPS4242mc/MPS5502mb)</t>
  </si>
  <si>
    <t>530-sheet 2nd/3rd/4th Paper Tray (MB760/MB770 &amp; MPS5502mb Series)</t>
  </si>
  <si>
    <t>15K Finisher Staple Cartridge Refill Kit (MB770f/MC780f/MPS4242mcf/MPS5502mbf/C9600/C9650/C9800/ES3640)</t>
  </si>
  <si>
    <t>3K Off-line Staple Cartridge Refill Kit (MB770/MC780/MPS4242mc/MPS5502mb)</t>
  </si>
  <si>
    <t>MPS3537mc/MPS4242mc Series 60K Fuser (120V)</t>
  </si>
  <si>
    <t>MPS3537mc/MPS4242mc Series 60K Transfer Belt</t>
  </si>
  <si>
    <t>MPS3537mc/MPS4242mc Series MFP Black Toner Cartridge (12.9k Yield ISO Test Standard)</t>
  </si>
  <si>
    <t>MPS3537mc/MPS4242mc Series MFP Cyan Toner Cartridge (10k Yield ISO Test Standard)</t>
  </si>
  <si>
    <t>MPS3537mc/MPS4242mc Series MFP Magenta Toner Cartridge (10k Yield ISO Test Standard)</t>
  </si>
  <si>
    <t>MPS3537mc/MPS4242mc Series MFP Yellow Toner Cartridge (10k Yield ISO Test Standard)</t>
  </si>
  <si>
    <t>MPS3537/4242 MFP Black Image Drum (30K)</t>
  </si>
  <si>
    <t>MPS3537/4242 MFP Cyan Image Drum (30K)</t>
  </si>
  <si>
    <t>MPS3537/4242 MFP Magenta Image Drum (30K)</t>
  </si>
  <si>
    <t>MPS3537/4242 MFP Yellow Image Drum (30K)</t>
  </si>
  <si>
    <t>200k Fuser 120V Maintenance Kit for MPS5501b/MPS5502mb Series, MB760/770, B721/731 Series</t>
  </si>
  <si>
    <t xml:space="preserve">MPS5501b/MPS5502mb Series Image Drum (72k) </t>
  </si>
  <si>
    <t>MPS5501b/MPS5502mb Series Toner Cartridge (30k page yield) (ISO Test Standard)</t>
  </si>
  <si>
    <t>125 kHz HID Proximity Card Reader - White  (MPS3537mc/MPS4242c/mc/mcf/MPS5501b/MPS5502mb)</t>
  </si>
  <si>
    <t>MPS2731mc MFP, (27/31ppm), 120V (E/F/P/S)</t>
  </si>
  <si>
    <t>16GB SD Card (C531dn/MC562w/MB491 MFP, MC561 &amp; CX2731 MFP/MPS4200mb/4700mb, C530dn/C610/C711 &amp; MPS610c/711c/MPS2731mc)</t>
  </si>
  <si>
    <t>256MB Mem. Exp. DIMM (MC362w/562w/361/561/CX2731 &amp; C331dn/531dn/330dn/530dn/610/711/831 &amp; MPS610c/MPS711c/MPS2731mc)</t>
  </si>
  <si>
    <t>512MB Mem. Exp. DIMM (MC362w/562w/361/561 &amp; CX2731 MFP, C331dn/531dn/330dn/530dn/610/711/831 &amp; MPS610c/711c/MPS2731mc)</t>
  </si>
  <si>
    <t>530-Sheet 2nd Paper Tray (MC361/561 MFP, C330dn/C530dn, C331dn/C531dn, MC362w/MC562w &amp; MPS2731mc )</t>
  </si>
  <si>
    <t>530-sheet 2nd Paper Tray (MB461/471/491 MFP/MPS4200mb/MPS4700mb)</t>
  </si>
  <si>
    <t>KIT:  Maintenance Developer Black FC25K</t>
  </si>
  <si>
    <t>KIT:  Maintenance Developer Color FC25CLR</t>
  </si>
  <si>
    <t>KIT:  Maintenance Feed Roller PM - KIT -ROLL</t>
  </si>
  <si>
    <t>KIT:  Maintenance Fuser FR-KIT-FC28</t>
  </si>
  <si>
    <t>KIT:  Maintenance Transfer Belt TBU-KIT-FC25</t>
  </si>
  <si>
    <t>KIT:  Periodical Maintenance (DF-KIT-3018)</t>
  </si>
  <si>
    <t>MPS2731mc 60K Fuser (120V)</t>
  </si>
  <si>
    <t>MPS2731mc 60K Transfer Belt</t>
  </si>
  <si>
    <t>MPS2731mc MFP Black Toner Cartridge (6.8k)</t>
  </si>
  <si>
    <t>MPS2731mc MFP CMYK Image Drum (30K)</t>
  </si>
  <si>
    <t>MPS2731mc MFP Cyan Toner Cartridge (5.2k)</t>
  </si>
  <si>
    <t>MPS2731mc MFP Magenta Toner Cartridge (5.2k)</t>
  </si>
  <si>
    <t>MPS2731mc MFP Yellow Toner Cartridge (5.2k)</t>
  </si>
  <si>
    <t>MPS4200mb/MPS4700mb 12K Toner @ ISO/IEC 19752</t>
  </si>
  <si>
    <t>MPS4200mb/MPS4700mb Image Drum</t>
  </si>
  <si>
    <t>Foreign Device Interface Kit (MPS4200mb/MPS4700mb)</t>
  </si>
  <si>
    <t>125 kHz HID Proximity Card Reader - Black (CX3535/4545/MPS3537mc/MPS4242c/mc/mcf/MPS5501b/MPS5502mb)</t>
  </si>
  <si>
    <t>125 kHz Multi 125 Card Reader - Black  (CX3535/4545/MPS3537mc/MPS4242c/mc/mcf/MPS5501b/MPS5502mb)</t>
  </si>
  <si>
    <t>125 kHz Multi 125 Card Reader - White  (CX3535/4545/MPS3537mc/MPS4242c/mc/mcf/MPS5501b/MPS5502mb)</t>
  </si>
  <si>
    <t>13.56 MHz MIFARE Card Reader / writer - Black  (CX3535/4545/MPS3537mc/MPS4242c/mc/mcf/MPS5501b/MPS5502mb)</t>
  </si>
  <si>
    <t>13.56 MHz MIFARE Card Reader / writer - White  (CX3535/4545/MPS3537mc/MPS4242c/mc/mcf/MPS5501b/MPS5502mb)</t>
  </si>
  <si>
    <t>13.56 MHz iClass Card Reader / writer - Black  (CX3535/4545/MPS3537mc/MPS4242c/mc/mcf/MPS5501b/MPS5502mb)</t>
  </si>
  <si>
    <t>13.56 MHz iClass Card Reader / writer - White  (CX3535/4545/MPS3537mc/MPS4242c/mc/mcf/MPS5501b/MPS5502mb)</t>
  </si>
  <si>
    <t>OKI Embedded / On Board Level 1 (0-10) non-Stocking item  (CX3535/4545/MPS3537mc/MPS4242c/mc/mcf/MPS5501b/MPS5502mb)</t>
  </si>
  <si>
    <t>OKI Embedded / On Board Level 2 (11-20) non-Stocking item  (CX3535/4545/MPS3537mc/MPS4242c/mc/mcf/MPS5501b/MPS5502mb)</t>
  </si>
  <si>
    <t>OKI Embedded / On Board Level 3 (21-50) non-Stocking item  (CX3535/4545/MPS3537mc/MPS4242c/mc/mcf/MPS5501b/MPS5502mb)</t>
  </si>
  <si>
    <t>OKI Embedded / On Board Level 4 (51-100) non-Stocking item  (CX3535/4545/MPS3537mc/MPS4242c/mc/mcf/MPS5501b/MPS5502mb)</t>
  </si>
  <si>
    <t>OKI Embedded / On Board Level 5 (100+) non-Stocking item  (CX3535/4545/MPS3537mc/MPS4242c/mc/mcf/MPS5501b/MPS5502mb)</t>
  </si>
  <si>
    <t>Lexmark Embedded via LeSF Level 1 (0-10) non-Stocking item  (CX3535/4545/MPS3537mc/MPS4242c/mc/mcf/MPS5501b/MPS5502mb)</t>
  </si>
  <si>
    <t>Lexmark Embedded via LeSF Level 2 (11-20) non-Stocking item  (CX3535/4545/MPS3537mc/MPS4242c/mc/mcf/MPS5501b/MPS5502mb)</t>
  </si>
  <si>
    <t>Lexmark Embedded via LeSF Level 3 (21-50) non-Stocking item  (CX3535/4545/MPS3537mc/MPS4242c/mc/mcf/MPS5501b/MPS5502mb)</t>
  </si>
  <si>
    <t>Lexmark Embedded via LeSF Level 4 (51-100) non-Stocking item  (CX3535/4545/MPS3537mc/MPS4242c/mc/mcf/MPS5501b/MPS5502mb)</t>
  </si>
  <si>
    <t>Lexmark Embedded via LeSF Level 5 (100+) non-Stocking item  (CX3535/4545/MPS3537mc/MPS4242c/mc/mcf/MPS5501b/MPS5502mb)</t>
  </si>
  <si>
    <t>Xerox Embedded / On-Board Level 1 (0-10) non-Stocking item  (CX3535/4545/MPS3537mc/MPS4242c/mc/mcf/MPS5501b/MPS5502mb)</t>
  </si>
  <si>
    <t>Ricoh Embedded via JAVA Level 1 (0-10) non-Stocking item  (CX3535/4545/MPS3537mc/MPS4242c/mc/mcf/MPS5501b/MPS5502mb)</t>
  </si>
  <si>
    <t>Kyocera Embedded via HyPAS Level 1 (0-10) non-Stocking item  (CX3535/4545/MPS3537mc/MPS4242c/mc/mcf/MPS5501b/MPS5502mb)</t>
  </si>
  <si>
    <t>Toshiba Embedded / On-Board Level 1 (0-10) non-Stocking item  (CX3535/4545/MPS3537mc/MPS4242c/mc/mcf/MPS5501b/MPS5502mb)</t>
  </si>
  <si>
    <t>HP Embedded (OSA Chai &amp; Future) Level 1 (0-10) non-Stocking item  (CX3535/4545/MPS3537mc/MPS4242c/mc/mcf/MPS5501b/MPS5502mb)</t>
  </si>
  <si>
    <t>Konica Minolta via Open API Level 1 (0-10) non-Stocking item   (CX3535/4545/MPS3537mc/MPS4242c/mc/mcf/MPS5501b/MPS5502mb)</t>
  </si>
  <si>
    <t>Sharp Embedded via OSA Level 1 (0-10) non-Stocking item  (CX3535/4545/MPS3537mc/MPS4242c/mc/mcf/MPS5501b/MPS5502mb)</t>
  </si>
  <si>
    <t>Samsung Embedded via XOA Level 1 (0-10) non-Stocking item  (CX3535/4545/MPS3537mc/MPS4242c/mc/mcf/MPS5501b/MPS5502mb)</t>
  </si>
  <si>
    <t>Brother Embedded via BSI Level 1 (0-10) non-Stocking item(CX3535/4545/MPS3537mc/MPS4242c/mc/mcf/MPS5501b/MPS5502mb)</t>
  </si>
  <si>
    <t>Remark Test Grading 1 Station (CX3535/4545/MPS3537mc/MPS4242c/mc/mcf/MPS5501b/MPS5502mb)</t>
  </si>
  <si>
    <t>Remark Test Grading 2 Stations  (CX3535/4545/MPS3537mc/MPS4242c/mc/mcf/MPS5501b/MPS5502mb)</t>
  </si>
  <si>
    <t>Remark Test Grading 3 Stations  (CX3535/4545/MPS3537mc/MPS4242c/mc/mcf/MPS5501b/MPS5502mb)</t>
  </si>
  <si>
    <t>Remark Test Grading 4 Stations  (CX3535/4545/MPS3537mc/MPS4242c/mc/mcf/MPS5501b/MPS5502mb)</t>
  </si>
  <si>
    <t>Remark Test Grading Addt'l Stations   (CX3535/4545/MPS3537mc/MPS4242c/mc/mcf/MPS5501b/MPS5502mb)</t>
  </si>
  <si>
    <t>Remark Test Grading Support 1 Station   (CX3535/4545/MPS3537mc/MPS4242c/mc/mcf/MPS5501b/MPS5502mb)</t>
  </si>
  <si>
    <t>Remark Test Grading Support 2 Stations   (CX3535/4545/MPS3537mc/MPS4242c/mc/mcf/MPS5501b/MPS5502mb)</t>
  </si>
  <si>
    <t>Remark Test Grading Support 3 Stations  (CX3535/4545/MPS3537mc/MPS4242c/mc/mcf/MPS5501b/MPS5502mb)</t>
  </si>
  <si>
    <t>Remark Test Grading Support 4 Stations   (CX3535/4545/MPS3537mc/MPS4242c/mc/mcf/MPS5501b/MPS5502mb)</t>
  </si>
  <si>
    <t>Remark Test Grading Support Addt'l Stations   (CX3535/4545/MPS3537mc/MPS4242c/mc/mcf/MPS5501b/MPS5502mb)</t>
  </si>
  <si>
    <t>Remark Test Grading Support Site License 2500   (CX3535/4545/MPS3537mc/MPS4242c/mc/mcf/MPS5501b/MPS5502mb)</t>
  </si>
  <si>
    <t>Remark Test Grading Support Site License 5000  (CX3535/4545/MPS3537mc/MPS4242c/mc/mcf/MPS5501b/MPS5502mb)</t>
  </si>
  <si>
    <t>PaperCut MF™ 1 Year Premium Support ($200.00 minimum) non-Stocking item*</t>
  </si>
  <si>
    <t>PaperCut MF™ 2 Years Premium Support ($400.00 minimum) non-Stocking item*</t>
  </si>
  <si>
    <t>PaperCut MF™ 3 Years Premium Support ($600.00 minimum) non-Stocking item*</t>
  </si>
  <si>
    <t>PaperCut MF™ 4 Years Premium Support ($700.00 minimum) non-Stocking item*</t>
  </si>
  <si>
    <t>PaperCut MF™ 5 Years Premium Support ($800.00 minimum) non-Stocking item*</t>
  </si>
  <si>
    <t>PaperCut MF™ Advance Client License 100+ (non-Stocking item)</t>
  </si>
  <si>
    <t>PaperCut MF™ Advance Client License (non-Stocking item)</t>
  </si>
  <si>
    <t>PaperCut MF™ Commercial Edition:  Additional Users License (COM 151+) w/first order (non-Stocking item)</t>
  </si>
  <si>
    <t>PaperCut MF™ Commercial Edition:  Additional Users License (COM Add to existing License) non-Stocking item</t>
  </si>
  <si>
    <t>PaperCut MF™ Commercial Edition:  User Base License Level (COM 1-150) non-Stocking item</t>
  </si>
  <si>
    <t>PaperCut MF™ Commercial Edition:  User Base License Level (COM 1-50) non-Stocking item</t>
  </si>
  <si>
    <t>PaperCut MF™ Education Edition:  Additional Users License Level (EDU 1-3001+) w/first order non-Stocking item</t>
  </si>
  <si>
    <t>PaperCut MF™ Education Edition:  Additional Users License (EDU Add to existing LIcense) non-Stocking item</t>
  </si>
  <si>
    <t>PaperCut MF™ Education Edition:  User Base License Level (EDU 1-3000)) non-Stocking item</t>
  </si>
  <si>
    <t>PaperCut MF™ Education Edition:  User Base License Level (EDU 1-500)) non-Stocking item</t>
  </si>
  <si>
    <t>PaperCut MF™ Fast Release TCP Reader License (Pack of 5) 20+ (non-Stocking item)</t>
  </si>
  <si>
    <t>PaperCut MF™ Fast Release TCP Reader License (Pack of 5) up to 20 (non-Stocking item)</t>
  </si>
  <si>
    <t>PaperCut MF™ On-Site Installation Assistance / per day/ 8 hr (non-Stocking item)</t>
  </si>
  <si>
    <t>PaperCut MF™ Professional Billing Edition:  User Base License Level (PUL 1-150) non-Stocking item</t>
  </si>
  <si>
    <t>PaperCut MF™ Professional Billing Edition:  User Base License Level (PUL 1-50) non-Stocking item</t>
  </si>
  <si>
    <t>PaperCut MF™ Professional Billing Edition:  User Base License Level (PUL 151+) w/first order non-Stocking item</t>
  </si>
  <si>
    <t>PaperCut MF™ Remote Assistance / hourly rate (non-Stocking item)</t>
  </si>
  <si>
    <t>PaperCut MF™ Remote Installation Assistance / per day/ 6 hr (non-Stocking item)</t>
  </si>
  <si>
    <t>RENTAL PROGRAM - MONTHLY RATES</t>
  </si>
  <si>
    <t>12 MO.</t>
  </si>
  <si>
    <t>24 MO.</t>
  </si>
  <si>
    <t>36 MO.</t>
  </si>
  <si>
    <t>60 MO.</t>
  </si>
  <si>
    <t>48 MO.</t>
  </si>
  <si>
    <t>Disclaimer:  All billing and fulfillment will be handled exclusively by State and OKI Authorized Dealers.</t>
  </si>
  <si>
    <t>CPC B/W</t>
  </si>
  <si>
    <t>CPC COLOR</t>
  </si>
  <si>
    <t>B/W BASE MO MIN</t>
  </si>
  <si>
    <t>Pricing above for all MPS3537/4242 models - does not include paper</t>
  </si>
  <si>
    <t>n/a</t>
  </si>
  <si>
    <t>Dealer CPP pricing</t>
  </si>
  <si>
    <t xml:space="preserve">ES9475 Color MFP w/RADF (50PPM), 120V </t>
  </si>
  <si>
    <t>530-sheet 2nd paper tray for B4x2/B512/MB4x2/MB562/ES5112/ES5162 &amp; B4x1/MB4x1/MPS4200mb/MPS4700mb Series</t>
  </si>
  <si>
    <t>802.11abgn Wireless LAN Module (END USER INSTALLABLE) for B4x2/B512/ES5112 Series Only)</t>
  </si>
  <si>
    <t>2nd Line Fax (CX3535/4545 &amp; ES9465/9475 MFP Series)</t>
  </si>
  <si>
    <t>802.11bg Wireless LAN Module (NOT END USER INSTALL) GN-1060 (ES9465/75/MB760/770/MC770/780 &amp; MPS3537mc/4242mc/5502mb)</t>
  </si>
  <si>
    <t>Data Overwrite Enabler GP-1070 (ES9465/9475/MB760/MB770/MC770/MC780/MPS3537mc/MPS4242mc/MPS5502mb)</t>
  </si>
  <si>
    <t>ES9465 Inner Finisher</t>
  </si>
  <si>
    <t>ES9465/9475 Accessible Arm</t>
  </si>
  <si>
    <t>ES9465/9475 Bridge Kit</t>
  </si>
  <si>
    <t>ES9465/9475 Damp Heater</t>
  </si>
  <si>
    <t>ES9465/9475 Desk</t>
  </si>
  <si>
    <t>ES9465/9475 Drawer Module</t>
  </si>
  <si>
    <t>ES9465/9475 Fax Unit</t>
  </si>
  <si>
    <t>ES9465/9475 Hole Punch Unit</t>
  </si>
  <si>
    <t>ES9465/9475 Job Separator</t>
  </si>
  <si>
    <t>ES9465/9475 Large Capacity Feeder</t>
  </si>
  <si>
    <t>ES9465/9475 Multi Staple Finisher</t>
  </si>
  <si>
    <t>ES9465/9475 Paper Feed Pedestal</t>
  </si>
  <si>
    <t>ES9465/9475 Saddle Stitch Finisher</t>
  </si>
  <si>
    <t>ES9465/ES9475 Card Reader Bracket</t>
  </si>
  <si>
    <t>GQ 1260 Coin Box Wiring Harness (MB760/770, MC770/780, ES9465/75, MPS5502mb, MPS3537, MPS4242 Series)</t>
  </si>
  <si>
    <t>IPSec Enabler GP-1080 (MB760/MB770/MC770/MC780/MPS3537mc/MPS4242mc/MPS5502mb &amp; ES9465/9475 MFP)</t>
  </si>
  <si>
    <t>Magtek Swipe Card Reader:  USB</t>
  </si>
  <si>
    <t>Meta Scan Enabler GS-1010 (MB760/MB770/MC770/MC780/MPS3537mc/MPS4242mc/MPS5502mb &amp; ES9465/9475)</t>
  </si>
  <si>
    <t>PaperCut MF™ Education Edition:  1000 User License (non-Stocking item)</t>
  </si>
  <si>
    <t>PaperCut MF™ Education Edition:  2000 User License (non-Stocking item)</t>
  </si>
  <si>
    <t>PaperCut MF™ Payment Gateway License:    Moneris (non-Stocking item)</t>
  </si>
  <si>
    <t>PaperCut MF™ Payment Gateway License:  Blackboard Trans (non-Stocking item)</t>
  </si>
  <si>
    <t>PaperCut MF™ Payment Gateway License:  Cashnet (non-Stocking item)</t>
  </si>
  <si>
    <t>PaperCut MF™ Payment Gateway License:  CBORD [CS Gold] (non-Stocking item)</t>
  </si>
  <si>
    <t>PaperCut MF™ Payment Gateway License:  Heartland (non-Stocking item)</t>
  </si>
  <si>
    <t>PaperCut MF™ Payment Gateway License:  PayPal Website (non-Stocking item)</t>
  </si>
  <si>
    <t>PaperCut MF™ Payment Gateway License:  Touchnet (non-Stocking item)</t>
  </si>
  <si>
    <t>PaperCut MF™ Print Release Station License (non-Stocking item)</t>
  </si>
  <si>
    <t>Universal Card Reader Bracket</t>
  </si>
  <si>
    <t>Wireless LAN Antenna (NOT END USER INSTALLABLE) GN-3010 (ES9465/9475/MB760/770/MC770/780/MPS3537mc/MPS4242mc/MPS5502mb)</t>
  </si>
  <si>
    <t>ES9465/9475 Inner Finisher</t>
  </si>
  <si>
    <t>ES5112/ES5162 Image Drum (30k pages)</t>
  </si>
  <si>
    <t>ES5112/ES5162 Toner (11k pages)</t>
  </si>
  <si>
    <t>ES9465/9475 MFP Black and Color Image Drum (70k pages)</t>
  </si>
  <si>
    <t>ES9465/9475 MFP Black Developer Type D3 (70k pages)</t>
  </si>
  <si>
    <t>ES9465/9475 MFP Black Toner Type D3_x000D_
 (32k Pages)</t>
  </si>
  <si>
    <t>ES9465/9475 MFP Cyan Developer Type D3 (70k pages)</t>
  </si>
  <si>
    <t>ES9465/9475 MFP Cyan Toner Type D3_x000D_
 (28k Pages)</t>
  </si>
  <si>
    <t>ES9465/9475 MFP Magenta Developer Type D3 (70k pages)</t>
  </si>
  <si>
    <t>ES9465/9475 MFP Magenta Toner Type D3_x000D_
 (28k Pages)</t>
  </si>
  <si>
    <t>ES9465/9475 MFP Yellow Developer Type D3 (70k pages)</t>
  </si>
  <si>
    <t>ES9465/9475 MFP Yellow Toner Type D3_x000D_
 (28k Pages)</t>
  </si>
  <si>
    <t>ES9465/9475 Waste Toner Box</t>
  </si>
  <si>
    <t>Staple Kit for Multi-Position Finisher (15,000) (CX3535/4545 &amp; ES9465/9475 MFP)</t>
  </si>
  <si>
    <t>Staple Kit for Multi-Position Finisher (8,000) (CX3535/4545 &amp; ES9465/9475 MFP)</t>
  </si>
  <si>
    <t>ES9465 Color MFP w/RADF (35PPM), 120V (Ships with RADF, and TwoPaper Trays)</t>
  </si>
  <si>
    <t>MFP Cabinet w/Casters (MB760/MB770/MC770/MC780 &amp; MPS3537mc/MPS4242mc/MPS5502mb Series)</t>
  </si>
  <si>
    <r>
      <rPr>
        <b/>
        <sz val="11"/>
        <color rgb="FFFF0000"/>
        <rFont val="Calibri"/>
        <family val="2"/>
        <scheme val="minor"/>
      </rPr>
      <t>COLOR</t>
    </r>
    <r>
      <rPr>
        <b/>
        <sz val="11"/>
        <color theme="1"/>
        <rFont val="Calibri"/>
        <family val="2"/>
        <scheme val="minor"/>
      </rPr>
      <t xml:space="preserve"> Copies per miniute</t>
    </r>
  </si>
  <si>
    <t>BLACK Copies per miniute</t>
  </si>
  <si>
    <t>47</t>
  </si>
  <si>
    <t>35</t>
  </si>
  <si>
    <t>50</t>
  </si>
  <si>
    <t>61602604</t>
  </si>
  <si>
    <t>ES8473 Color MFP, 120V</t>
  </si>
  <si>
    <t>ES8473c Color MFP w/Cabinet/Casters, 120V</t>
  </si>
  <si>
    <t>ES8473x Color MFP w/2nd &amp; 3rd Tray/Casters, 120V</t>
  </si>
  <si>
    <t>62445401</t>
  </si>
  <si>
    <t>62445405</t>
  </si>
  <si>
    <t>62445403</t>
  </si>
  <si>
    <t>27</t>
  </si>
  <si>
    <t>31</t>
  </si>
  <si>
    <t>MPS3537mc+,  Workgroup Color MFP w/Fax, (35/37ppm) 120V (E/F/P/S)</t>
  </si>
  <si>
    <t>37</t>
  </si>
  <si>
    <t>62445801</t>
  </si>
  <si>
    <t>MPS4242mc+ Workgroup Color MFP w/Fax, (42/42ppm) 120V (E/F/P/S)</t>
  </si>
  <si>
    <t>MPS4242mcf+ Workgroup Color MFP w/Fax, (42/42ppm) 120V (E/F/P/S)</t>
  </si>
  <si>
    <t>MPS4242mcfx+ Workgroup Color MFP w/Fax, (42/42ppm) 120V (E/F/P/S)</t>
  </si>
  <si>
    <t>42</t>
  </si>
  <si>
    <t>62445901</t>
  </si>
  <si>
    <t>62445905</t>
  </si>
  <si>
    <t>62445907</t>
  </si>
  <si>
    <t>55</t>
  </si>
  <si>
    <t>62445701</t>
  </si>
  <si>
    <t>62445705</t>
  </si>
  <si>
    <t>62445707</t>
  </si>
  <si>
    <t xml:space="preserve">802.11a/b/g/n Wireless LAN Module (END USER INSTALLABLE) </t>
  </si>
  <si>
    <t>Cabinet with Casters</t>
  </si>
  <si>
    <t xml:space="preserve">Caster Base </t>
  </si>
  <si>
    <t>Elatec TWN-4 - P Multi Format Card Reader w/4.7" Cable</t>
  </si>
  <si>
    <t xml:space="preserve">3K Off-line Staple Cartridge Refill Kit - (1500 x 2) </t>
  </si>
  <si>
    <t>ES8473 MFP Series Black Image Drum Type C19 (30k)</t>
  </si>
  <si>
    <t>ES8473 MFP Series Black Toner Type C19_x000D_ (14.6k)</t>
  </si>
  <si>
    <t>ES8473 MFP Series Cyan Image Drum Type C19 (30k)</t>
  </si>
  <si>
    <t>ES8473 MFP Series Cyan Toner Type C19_x000D_ (8.8k)</t>
  </si>
  <si>
    <t>ES8473 MFP Series Fuser Unit, 120V (100k)</t>
  </si>
  <si>
    <t>ES8473 MFP Series Magenta Image Drum Type C19 (30k)</t>
  </si>
  <si>
    <t>ES8473 MFP Series Magenta Toner Type C19_x000D_ (8.8k)</t>
  </si>
  <si>
    <t>ES8473 MFP Series Transfer Belt (80k)</t>
  </si>
  <si>
    <t>ES8473 MFP Series Yellow Image Drum Type C19 (30k)</t>
  </si>
  <si>
    <t>ES8473 MFP Series Yellow Toner Type C19_x000D_ (8.8k)</t>
  </si>
  <si>
    <t>ES 8473 535-sheet Tabloid Tray Option</t>
  </si>
  <si>
    <t>45887301</t>
  </si>
  <si>
    <t>45830201</t>
  </si>
  <si>
    <t>45893701</t>
  </si>
  <si>
    <t>45889501</t>
  </si>
  <si>
    <t>70064913</t>
  </si>
  <si>
    <t>45513301</t>
  </si>
  <si>
    <t>44844480</t>
  </si>
  <si>
    <t>45862827</t>
  </si>
  <si>
    <t>44844479</t>
  </si>
  <si>
    <t>45862826</t>
  </si>
  <si>
    <t>44848811</t>
  </si>
  <si>
    <t>44844478</t>
  </si>
  <si>
    <t>45862825</t>
  </si>
  <si>
    <t>44846209</t>
  </si>
  <si>
    <t>44844477</t>
  </si>
  <si>
    <t>45862824</t>
  </si>
  <si>
    <t xml:space="preserve"> </t>
  </si>
  <si>
    <t>Max Monthly Volume</t>
  </si>
  <si>
    <t>100,000</t>
  </si>
  <si>
    <t>175,000</t>
  </si>
  <si>
    <t>120,000</t>
  </si>
  <si>
    <t>150,000</t>
  </si>
  <si>
    <t>225,000</t>
  </si>
  <si>
    <t>60,000</t>
  </si>
  <si>
    <t>280,000</t>
  </si>
  <si>
    <t xml:space="preserve">Note:  CPP billed by Dealer includes supplies, parts and labor. </t>
  </si>
  <si>
    <t>State of Mississippi Pricing 2016</t>
  </si>
  <si>
    <t xml:space="preserve">ES5162LP Mono MFP  Wireless Standard (47PPM), 120V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</si>
</sst>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1" xfId="2" applyNumberFormat="1" applyFont="1" applyBorder="1"/>
    <xf numFmtId="164" fontId="0" fillId="0" borderId="1" xfId="2" applyNumberFormat="1" applyFont="1" applyBorder="1" applyAlignment="1">
      <alignment horizontal="center" vertical="center"/>
    </xf>
    <xf numFmtId="49" fontId="0" fillId="4" borderId="1" xfId="0" applyNumberFormat="1" applyFont="1" applyFill="1" applyBorder="1" applyAlignment="1">
      <alignment vertical="top"/>
    </xf>
    <xf numFmtId="49" fontId="0" fillId="4" borderId="1" xfId="0" applyNumberFormat="1" applyFont="1" applyFill="1" applyBorder="1" applyAlignment="1">
      <alignment vertical="top" wrapText="1"/>
    </xf>
    <xf numFmtId="44" fontId="4" fillId="4" borderId="1" xfId="2" applyFont="1" applyFill="1" applyBorder="1" applyAlignment="1">
      <alignment horizontal="center"/>
    </xf>
    <xf numFmtId="9" fontId="4" fillId="4" borderId="1" xfId="1" applyFont="1" applyFill="1" applyBorder="1" applyAlignment="1">
      <alignment horizontal="center"/>
    </xf>
    <xf numFmtId="44" fontId="4" fillId="4" borderId="1" xfId="0" applyNumberFormat="1" applyFont="1" applyFill="1" applyBorder="1"/>
    <xf numFmtId="0" fontId="0" fillId="4" borderId="1" xfId="0" applyNumberFormat="1" applyFont="1" applyFill="1" applyBorder="1" applyAlignment="1">
      <alignment horizontal="center" vertical="top"/>
    </xf>
    <xf numFmtId="1" fontId="0" fillId="4" borderId="1" xfId="0" applyNumberFormat="1" applyFont="1" applyFill="1" applyBorder="1" applyAlignment="1">
      <alignment horizontal="center" vertical="top"/>
    </xf>
    <xf numFmtId="0" fontId="0" fillId="4" borderId="1" xfId="0" applyNumberFormat="1" applyFont="1" applyFill="1" applyBorder="1" applyAlignment="1">
      <alignment horizontal="center" vertical="center"/>
    </xf>
    <xf numFmtId="44" fontId="0" fillId="0" borderId="1" xfId="2" applyFont="1" applyBorder="1"/>
    <xf numFmtId="9" fontId="0" fillId="0" borderId="1" xfId="1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44" fontId="0" fillId="4" borderId="1" xfId="2" applyFont="1" applyFill="1" applyBorder="1" applyAlignment="1">
      <alignment horizontal="center"/>
    </xf>
    <xf numFmtId="44" fontId="0" fillId="4" borderId="1" xfId="2" applyFont="1" applyFill="1" applyBorder="1" applyAlignment="1">
      <alignment horizontal="center" vertical="center" wrapText="1"/>
    </xf>
    <xf numFmtId="44" fontId="0" fillId="4" borderId="1" xfId="2" applyFont="1" applyFill="1" applyBorder="1"/>
    <xf numFmtId="44" fontId="0" fillId="4" borderId="1" xfId="2" applyFont="1" applyFill="1" applyBorder="1" applyAlignment="1">
      <alignment vertical="center"/>
    </xf>
    <xf numFmtId="44" fontId="0" fillId="4" borderId="1" xfId="2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9" fontId="0" fillId="2" borderId="1" xfId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vertical="top"/>
    </xf>
    <xf numFmtId="44" fontId="2" fillId="0" borderId="1" xfId="2" applyFont="1" applyFill="1" applyBorder="1" applyAlignment="1">
      <alignment horizontal="center" vertical="center" wrapText="1"/>
    </xf>
    <xf numFmtId="44" fontId="0" fillId="4" borderId="1" xfId="2" applyFont="1" applyFill="1" applyBorder="1" applyAlignment="1">
      <alignment vertical="top"/>
    </xf>
    <xf numFmtId="1" fontId="0" fillId="4" borderId="1" xfId="0" applyNumberFormat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left"/>
    </xf>
    <xf numFmtId="49" fontId="0" fillId="4" borderId="0" xfId="0" applyNumberFormat="1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left" vertical="center"/>
    </xf>
    <xf numFmtId="9" fontId="4" fillId="4" borderId="1" xfId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/>
    </xf>
    <xf numFmtId="44" fontId="0" fillId="4" borderId="1" xfId="2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0" fillId="0" borderId="2" xfId="2" applyNumberFormat="1" applyFont="1" applyBorder="1" applyAlignment="1">
      <alignment horizontal="center" wrapText="1"/>
    </xf>
    <xf numFmtId="164" fontId="0" fillId="0" borderId="3" xfId="2" applyNumberFormat="1" applyFont="1" applyBorder="1" applyAlignment="1">
      <alignment horizontal="center" wrapText="1"/>
    </xf>
    <xf numFmtId="164" fontId="0" fillId="0" borderId="4" xfId="2" applyNumberFormat="1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0</xdr:col>
      <xdr:colOff>1455420</xdr:colOff>
      <xdr:row>2</xdr:row>
      <xdr:rowOff>91440</xdr:rowOff>
    </xdr:to>
    <xdr:pic>
      <xdr:nvPicPr>
        <xdr:cNvPr id="2" name="Picture 1" descr="OKI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0"/>
          <a:ext cx="13944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247"/>
  <sheetViews>
    <sheetView tabSelected="1" view="pageBreakPreview" zoomScale="75" zoomScaleNormal="100" zoomScaleSheetLayoutView="75" workbookViewId="0">
      <selection activeCell="A10" sqref="A10"/>
    </sheetView>
  </sheetViews>
  <sheetFormatPr defaultRowHeight="15" x14ac:dyDescent="0.25"/>
  <cols>
    <col min="1" max="1" width="127.42578125" style="23" bestFit="1" customWidth="1"/>
    <col min="2" max="4" width="9.5703125" style="23" customWidth="1"/>
    <col min="5" max="5" width="11.5703125" style="24" bestFit="1" customWidth="1"/>
    <col min="6" max="6" width="13.7109375" style="11" customWidth="1"/>
    <col min="7" max="7" width="15.28515625" style="11" customWidth="1"/>
    <col min="8" max="8" width="11.7109375" style="12" bestFit="1" customWidth="1"/>
    <col min="9" max="9" width="23.85546875" style="11" customWidth="1"/>
    <col min="10" max="10" width="11.28515625" style="11" customWidth="1"/>
    <col min="11" max="11" width="12.28515625" style="11" customWidth="1"/>
    <col min="12" max="12" width="13" style="11" customWidth="1"/>
    <col min="13" max="13" width="11.42578125" style="11" customWidth="1"/>
    <col min="14" max="14" width="10.7109375" style="23" customWidth="1"/>
    <col min="15" max="15" width="11.28515625" style="23" customWidth="1"/>
    <col min="16" max="16" width="12.5703125" style="23" customWidth="1"/>
    <col min="17" max="16384" width="9.140625" style="23"/>
  </cols>
  <sheetData>
    <row r="5" spans="1:17" ht="15" customHeight="1" x14ac:dyDescent="0.25">
      <c r="A5" s="50" t="s">
        <v>251</v>
      </c>
      <c r="B5" s="50"/>
      <c r="C5" s="50"/>
      <c r="D5" s="50"/>
      <c r="E5" s="50"/>
      <c r="F5" s="50"/>
      <c r="G5" s="50"/>
      <c r="H5" s="35"/>
      <c r="I5" s="48" t="s">
        <v>115</v>
      </c>
      <c r="J5" s="48"/>
      <c r="K5" s="48"/>
      <c r="L5" s="48"/>
      <c r="M5" s="48"/>
      <c r="N5" s="49" t="s">
        <v>127</v>
      </c>
      <c r="O5" s="49"/>
      <c r="P5" s="49"/>
    </row>
    <row r="6" spans="1:17" ht="15.75" customHeight="1" x14ac:dyDescent="0.25">
      <c r="A6" s="50"/>
      <c r="B6" s="50"/>
      <c r="C6" s="50"/>
      <c r="D6" s="50"/>
      <c r="E6" s="50"/>
      <c r="F6" s="50"/>
      <c r="G6" s="50"/>
      <c r="H6" s="35"/>
      <c r="I6" s="48"/>
      <c r="J6" s="48"/>
      <c r="K6" s="48"/>
      <c r="L6" s="48"/>
      <c r="M6" s="48"/>
      <c r="N6" s="49"/>
      <c r="O6" s="49"/>
      <c r="P6" s="49"/>
    </row>
    <row r="7" spans="1:17" x14ac:dyDescent="0.25">
      <c r="A7" s="13" t="s">
        <v>121</v>
      </c>
      <c r="B7" s="13"/>
      <c r="C7" s="13"/>
      <c r="D7" s="13"/>
    </row>
    <row r="8" spans="1:17" x14ac:dyDescent="0.25">
      <c r="A8" s="13"/>
      <c r="B8" s="13"/>
      <c r="C8" s="13"/>
      <c r="D8" s="13"/>
    </row>
    <row r="9" spans="1:17" ht="60" x14ac:dyDescent="0.25">
      <c r="A9" s="14" t="s">
        <v>0</v>
      </c>
      <c r="B9" s="14" t="s">
        <v>182</v>
      </c>
      <c r="C9" s="14" t="s">
        <v>181</v>
      </c>
      <c r="D9" s="14" t="s">
        <v>242</v>
      </c>
      <c r="E9" s="15" t="s">
        <v>1</v>
      </c>
      <c r="F9" s="37" t="s">
        <v>2</v>
      </c>
      <c r="G9" s="16" t="s">
        <v>3</v>
      </c>
      <c r="H9" s="17" t="s">
        <v>4</v>
      </c>
      <c r="I9" s="18" t="s">
        <v>116</v>
      </c>
      <c r="J9" s="18" t="s">
        <v>117</v>
      </c>
      <c r="K9" s="18" t="s">
        <v>118</v>
      </c>
      <c r="L9" s="18" t="s">
        <v>120</v>
      </c>
      <c r="M9" s="18" t="s">
        <v>119</v>
      </c>
      <c r="N9" s="19" t="s">
        <v>122</v>
      </c>
      <c r="O9" s="19" t="s">
        <v>123</v>
      </c>
      <c r="P9" s="19" t="s">
        <v>124</v>
      </c>
      <c r="Q9" s="27"/>
    </row>
    <row r="10" spans="1:17" s="22" customFormat="1" x14ac:dyDescent="0.25">
      <c r="A10" s="3" t="s">
        <v>252</v>
      </c>
      <c r="B10" s="3" t="s">
        <v>183</v>
      </c>
      <c r="C10" s="3"/>
      <c r="D10" s="3" t="s">
        <v>243</v>
      </c>
      <c r="E10" s="8" t="s">
        <v>186</v>
      </c>
      <c r="F10" s="38">
        <v>1799</v>
      </c>
      <c r="G10" s="5">
        <v>1175</v>
      </c>
      <c r="H10" s="6">
        <f>1-G10/F10</f>
        <v>0.34685936631461922</v>
      </c>
      <c r="I10" s="28">
        <f t="shared" ref="I10:I15" si="0">G10*0.09</f>
        <v>105.75</v>
      </c>
      <c r="J10" s="28">
        <f t="shared" ref="J10:J15" si="1">G10*0.0485</f>
        <v>56.987500000000004</v>
      </c>
      <c r="K10" s="28">
        <f t="shared" ref="K10:K15" si="2">G10*0.0347</f>
        <v>40.772500000000001</v>
      </c>
      <c r="L10" s="28">
        <f t="shared" ref="L10:L15" si="3">G10*0.0278</f>
        <v>32.664999999999999</v>
      </c>
      <c r="M10" s="28">
        <f t="shared" ref="M10:M15" si="4">G10*0.0233</f>
        <v>27.377500000000001</v>
      </c>
      <c r="N10" s="20">
        <v>2.1999999999999999E-2</v>
      </c>
      <c r="O10" s="20"/>
      <c r="P10" s="20">
        <v>0</v>
      </c>
      <c r="Q10" s="21"/>
    </row>
    <row r="11" spans="1:17" s="22" customFormat="1" x14ac:dyDescent="0.25">
      <c r="A11" s="3" t="s">
        <v>179</v>
      </c>
      <c r="B11" s="3" t="s">
        <v>184</v>
      </c>
      <c r="C11" s="3" t="s">
        <v>184</v>
      </c>
      <c r="D11" s="3" t="s">
        <v>244</v>
      </c>
      <c r="E11" s="8">
        <v>62443903</v>
      </c>
      <c r="F11" s="38">
        <v>22879</v>
      </c>
      <c r="G11" s="29">
        <v>6999</v>
      </c>
      <c r="H11" s="6">
        <f t="shared" ref="H11:H76" si="5">1-G11/F11</f>
        <v>0.69408627999475503</v>
      </c>
      <c r="I11" s="28">
        <f t="shared" si="0"/>
        <v>629.91</v>
      </c>
      <c r="J11" s="28">
        <f t="shared" si="1"/>
        <v>339.45150000000001</v>
      </c>
      <c r="K11" s="28">
        <f t="shared" si="2"/>
        <v>242.86530000000002</v>
      </c>
      <c r="L11" s="28">
        <f t="shared" si="3"/>
        <v>194.57219999999998</v>
      </c>
      <c r="M11" s="28">
        <f t="shared" si="4"/>
        <v>163.07670000000002</v>
      </c>
      <c r="N11" s="20">
        <v>2.1999999999999999E-2</v>
      </c>
      <c r="O11" s="20">
        <v>0.09</v>
      </c>
      <c r="P11" s="20">
        <v>0</v>
      </c>
      <c r="Q11" s="21"/>
    </row>
    <row r="12" spans="1:17" s="22" customFormat="1" x14ac:dyDescent="0.25">
      <c r="A12" s="3" t="s">
        <v>128</v>
      </c>
      <c r="B12" s="3" t="s">
        <v>185</v>
      </c>
      <c r="C12" s="3" t="s">
        <v>185</v>
      </c>
      <c r="D12" s="3" t="s">
        <v>247</v>
      </c>
      <c r="E12" s="8">
        <v>62444003</v>
      </c>
      <c r="F12" s="38">
        <v>28079</v>
      </c>
      <c r="G12" s="29">
        <v>9055</v>
      </c>
      <c r="H12" s="6">
        <f t="shared" si="5"/>
        <v>0.67751700559136729</v>
      </c>
      <c r="I12" s="28">
        <f t="shared" si="0"/>
        <v>814.94999999999993</v>
      </c>
      <c r="J12" s="28">
        <f t="shared" si="1"/>
        <v>439.16750000000002</v>
      </c>
      <c r="K12" s="28">
        <f t="shared" si="2"/>
        <v>314.20850000000002</v>
      </c>
      <c r="L12" s="28">
        <f t="shared" si="3"/>
        <v>251.72899999999998</v>
      </c>
      <c r="M12" s="28">
        <f t="shared" si="4"/>
        <v>210.98150000000001</v>
      </c>
      <c r="N12" s="20">
        <v>2.1999999999999999E-2</v>
      </c>
      <c r="O12" s="20">
        <v>0.09</v>
      </c>
      <c r="P12" s="20">
        <v>0</v>
      </c>
      <c r="Q12" s="21"/>
    </row>
    <row r="13" spans="1:17" s="22" customFormat="1" x14ac:dyDescent="0.25">
      <c r="A13" s="41" t="s">
        <v>187</v>
      </c>
      <c r="B13" s="3" t="s">
        <v>184</v>
      </c>
      <c r="C13" s="3" t="s">
        <v>184</v>
      </c>
      <c r="D13" s="3" t="s">
        <v>243</v>
      </c>
      <c r="E13" s="36" t="s">
        <v>190</v>
      </c>
      <c r="F13" s="38">
        <v>7699</v>
      </c>
      <c r="G13" s="29">
        <f>F13*0.6</f>
        <v>4619.3999999999996</v>
      </c>
      <c r="H13" s="6">
        <f t="shared" si="5"/>
        <v>0.4</v>
      </c>
      <c r="I13" s="28">
        <f t="shared" si="0"/>
        <v>415.74599999999992</v>
      </c>
      <c r="J13" s="28">
        <f t="shared" si="1"/>
        <v>224.04089999999999</v>
      </c>
      <c r="K13" s="28">
        <f t="shared" si="2"/>
        <v>160.29318000000001</v>
      </c>
      <c r="L13" s="28">
        <f t="shared" si="3"/>
        <v>128.41931999999997</v>
      </c>
      <c r="M13" s="28">
        <f t="shared" si="4"/>
        <v>107.63202</v>
      </c>
      <c r="N13" s="20">
        <v>1.4999999999999999E-2</v>
      </c>
      <c r="O13" s="20">
        <v>7.0000000000000007E-2</v>
      </c>
      <c r="P13" s="20">
        <v>0</v>
      </c>
      <c r="Q13" s="21"/>
    </row>
    <row r="14" spans="1:17" s="22" customFormat="1" x14ac:dyDescent="0.25">
      <c r="A14" s="41" t="s">
        <v>188</v>
      </c>
      <c r="B14" s="3" t="s">
        <v>184</v>
      </c>
      <c r="C14" s="3" t="s">
        <v>184</v>
      </c>
      <c r="D14" s="3" t="s">
        <v>243</v>
      </c>
      <c r="E14" s="36" t="s">
        <v>191</v>
      </c>
      <c r="F14" s="38">
        <v>7999</v>
      </c>
      <c r="G14" s="29">
        <f t="shared" ref="G14:G15" si="6">F14*0.6</f>
        <v>4799.3999999999996</v>
      </c>
      <c r="H14" s="6">
        <f t="shared" si="5"/>
        <v>0.4</v>
      </c>
      <c r="I14" s="28">
        <f t="shared" si="0"/>
        <v>431.94599999999997</v>
      </c>
      <c r="J14" s="28">
        <f t="shared" si="1"/>
        <v>232.77089999999998</v>
      </c>
      <c r="K14" s="28">
        <f t="shared" si="2"/>
        <v>166.53917999999999</v>
      </c>
      <c r="L14" s="28">
        <f t="shared" si="3"/>
        <v>133.42331999999999</v>
      </c>
      <c r="M14" s="28">
        <f t="shared" si="4"/>
        <v>111.82602</v>
      </c>
      <c r="N14" s="20">
        <v>1.4999999999999999E-2</v>
      </c>
      <c r="O14" s="20">
        <v>7.0000000000000007E-2</v>
      </c>
      <c r="P14" s="20">
        <v>0</v>
      </c>
      <c r="Q14" s="21"/>
    </row>
    <row r="15" spans="1:17" s="22" customFormat="1" x14ac:dyDescent="0.25">
      <c r="A15" s="41" t="s">
        <v>189</v>
      </c>
      <c r="B15" s="3" t="s">
        <v>184</v>
      </c>
      <c r="C15" s="3" t="s">
        <v>184</v>
      </c>
      <c r="D15" s="3" t="s">
        <v>243</v>
      </c>
      <c r="E15" s="36" t="s">
        <v>192</v>
      </c>
      <c r="F15" s="38">
        <v>8999</v>
      </c>
      <c r="G15" s="29">
        <f t="shared" si="6"/>
        <v>5399.4</v>
      </c>
      <c r="H15" s="6">
        <f t="shared" si="5"/>
        <v>0.4</v>
      </c>
      <c r="I15" s="28">
        <f t="shared" si="0"/>
        <v>485.94599999999997</v>
      </c>
      <c r="J15" s="28">
        <f t="shared" si="1"/>
        <v>261.87090000000001</v>
      </c>
      <c r="K15" s="28">
        <f t="shared" si="2"/>
        <v>187.35918000000001</v>
      </c>
      <c r="L15" s="28">
        <f t="shared" si="3"/>
        <v>150.10331999999997</v>
      </c>
      <c r="M15" s="28">
        <f t="shared" si="4"/>
        <v>125.80602</v>
      </c>
      <c r="N15" s="20">
        <v>1.4999999999999999E-2</v>
      </c>
      <c r="O15" s="20">
        <v>7.0000000000000007E-2</v>
      </c>
      <c r="P15" s="20">
        <v>0</v>
      </c>
      <c r="Q15" s="21"/>
    </row>
    <row r="16" spans="1:17" x14ac:dyDescent="0.25">
      <c r="A16" s="41" t="s">
        <v>32</v>
      </c>
      <c r="B16" s="3" t="s">
        <v>194</v>
      </c>
      <c r="C16" s="3" t="s">
        <v>193</v>
      </c>
      <c r="D16" s="3" t="s">
        <v>248</v>
      </c>
      <c r="E16" s="8">
        <v>62442207</v>
      </c>
      <c r="F16" s="38">
        <v>1598</v>
      </c>
      <c r="G16" s="30">
        <v>1230.46</v>
      </c>
      <c r="H16" s="6">
        <f t="shared" si="5"/>
        <v>0.22999999999999998</v>
      </c>
      <c r="I16" s="28">
        <f t="shared" ref="I16:I43" si="7">G16*0.09</f>
        <v>110.7414</v>
      </c>
      <c r="J16" s="28">
        <f t="shared" ref="J16:J43" si="8">G16*0.0485</f>
        <v>59.677310000000006</v>
      </c>
      <c r="K16" s="28">
        <f t="shared" ref="K16:K43" si="9">G16*0.0347</f>
        <v>42.696962000000006</v>
      </c>
      <c r="L16" s="28">
        <f t="shared" ref="L16:L43" si="10">G16*0.0278</f>
        <v>34.206787999999996</v>
      </c>
      <c r="M16" s="28">
        <f t="shared" ref="M16:M43" si="11">G16*0.0233</f>
        <v>28.669718000000003</v>
      </c>
      <c r="N16" s="1">
        <v>2.9000000000000001E-2</v>
      </c>
      <c r="O16" s="1">
        <v>0.159</v>
      </c>
      <c r="P16" s="24">
        <v>0</v>
      </c>
    </row>
    <row r="17" spans="1:16" x14ac:dyDescent="0.25">
      <c r="A17" s="41" t="s">
        <v>32</v>
      </c>
      <c r="B17" s="3" t="s">
        <v>194</v>
      </c>
      <c r="C17" s="3" t="s">
        <v>193</v>
      </c>
      <c r="D17" s="3" t="s">
        <v>248</v>
      </c>
      <c r="E17" s="8">
        <v>62442207</v>
      </c>
      <c r="F17" s="38">
        <v>1598</v>
      </c>
      <c r="G17" s="30">
        <v>1230.46</v>
      </c>
      <c r="H17" s="6">
        <f t="shared" si="5"/>
        <v>0.22999999999999998</v>
      </c>
      <c r="I17" s="28">
        <f t="shared" si="7"/>
        <v>110.7414</v>
      </c>
      <c r="J17" s="28">
        <f t="shared" si="8"/>
        <v>59.677310000000006</v>
      </c>
      <c r="K17" s="28">
        <f t="shared" si="9"/>
        <v>42.696962000000006</v>
      </c>
      <c r="L17" s="28">
        <f t="shared" si="10"/>
        <v>34.206787999999996</v>
      </c>
      <c r="M17" s="28">
        <f t="shared" si="11"/>
        <v>28.669718000000003</v>
      </c>
      <c r="N17" s="1">
        <v>2.9000000000000001E-2</v>
      </c>
      <c r="O17" s="1">
        <v>0.159</v>
      </c>
      <c r="P17" s="24">
        <v>0</v>
      </c>
    </row>
    <row r="18" spans="1:16" x14ac:dyDescent="0.25">
      <c r="A18" s="41" t="s">
        <v>32</v>
      </c>
      <c r="B18" s="3" t="s">
        <v>194</v>
      </c>
      <c r="C18" s="3" t="s">
        <v>193</v>
      </c>
      <c r="D18" s="3" t="s">
        <v>248</v>
      </c>
      <c r="E18" s="8">
        <v>62442207</v>
      </c>
      <c r="F18" s="38">
        <v>1598</v>
      </c>
      <c r="G18" s="30">
        <v>1230.46</v>
      </c>
      <c r="H18" s="6">
        <f t="shared" si="5"/>
        <v>0.22999999999999998</v>
      </c>
      <c r="I18" s="28">
        <f t="shared" ref="I18" si="12">G18*0.09</f>
        <v>110.7414</v>
      </c>
      <c r="J18" s="28">
        <f t="shared" ref="J18" si="13">G18*0.0485</f>
        <v>59.677310000000006</v>
      </c>
      <c r="K18" s="28">
        <f t="shared" ref="K18" si="14">G18*0.0347</f>
        <v>42.696962000000006</v>
      </c>
      <c r="L18" s="28">
        <f t="shared" ref="L18" si="15">G18*0.0278</f>
        <v>34.206787999999996</v>
      </c>
      <c r="M18" s="28">
        <f t="shared" ref="M18" si="16">G18*0.0233</f>
        <v>28.669718000000003</v>
      </c>
      <c r="N18" s="1">
        <v>2.9000000000000001E-2</v>
      </c>
      <c r="O18" s="1">
        <v>0.159</v>
      </c>
      <c r="P18" s="24">
        <v>0</v>
      </c>
    </row>
    <row r="19" spans="1:16" x14ac:dyDescent="0.25">
      <c r="A19" s="42" t="s">
        <v>195</v>
      </c>
      <c r="B19" s="3" t="s">
        <v>184</v>
      </c>
      <c r="C19" s="3" t="s">
        <v>196</v>
      </c>
      <c r="D19" s="3" t="s">
        <v>245</v>
      </c>
      <c r="E19" s="8" t="s">
        <v>197</v>
      </c>
      <c r="F19" s="38">
        <v>3398</v>
      </c>
      <c r="G19" s="30">
        <v>2616.46</v>
      </c>
      <c r="H19" s="6">
        <f t="shared" si="5"/>
        <v>0.22999999999999998</v>
      </c>
      <c r="I19" s="28">
        <f t="shared" si="7"/>
        <v>235.48140000000001</v>
      </c>
      <c r="J19" s="28">
        <f t="shared" si="8"/>
        <v>126.89831000000001</v>
      </c>
      <c r="K19" s="28">
        <f t="shared" si="9"/>
        <v>90.791162</v>
      </c>
      <c r="L19" s="28">
        <f t="shared" si="10"/>
        <v>72.737588000000002</v>
      </c>
      <c r="M19" s="28">
        <f t="shared" si="11"/>
        <v>60.963518000000008</v>
      </c>
      <c r="N19" s="1">
        <v>1.4999999999999999E-2</v>
      </c>
      <c r="O19" s="1">
        <v>0.08</v>
      </c>
      <c r="P19" s="24">
        <v>0</v>
      </c>
    </row>
    <row r="20" spans="1:16" x14ac:dyDescent="0.25">
      <c r="A20" s="41" t="s">
        <v>198</v>
      </c>
      <c r="B20" s="3" t="s">
        <v>201</v>
      </c>
      <c r="C20" s="3" t="s">
        <v>201</v>
      </c>
      <c r="D20" s="3" t="s">
        <v>246</v>
      </c>
      <c r="E20" s="8" t="s">
        <v>202</v>
      </c>
      <c r="F20" s="38">
        <v>6598</v>
      </c>
      <c r="G20" s="30">
        <v>5080.46</v>
      </c>
      <c r="H20" s="6">
        <f t="shared" si="5"/>
        <v>0.22999999999999998</v>
      </c>
      <c r="I20" s="28">
        <f t="shared" si="7"/>
        <v>457.2414</v>
      </c>
      <c r="J20" s="28">
        <f t="shared" si="8"/>
        <v>246.40231</v>
      </c>
      <c r="K20" s="28">
        <f t="shared" si="9"/>
        <v>176.29196200000001</v>
      </c>
      <c r="L20" s="28">
        <f t="shared" si="10"/>
        <v>141.23678799999999</v>
      </c>
      <c r="M20" s="28">
        <f t="shared" si="11"/>
        <v>118.374718</v>
      </c>
      <c r="N20" s="1">
        <v>1.4999999999999999E-2</v>
      </c>
      <c r="O20" s="1">
        <v>0.08</v>
      </c>
      <c r="P20" s="24">
        <v>0</v>
      </c>
    </row>
    <row r="21" spans="1:16" x14ac:dyDescent="0.25">
      <c r="A21" s="41" t="s">
        <v>199</v>
      </c>
      <c r="B21" s="3" t="s">
        <v>201</v>
      </c>
      <c r="C21" s="3" t="s">
        <v>201</v>
      </c>
      <c r="D21" s="3" t="s">
        <v>246</v>
      </c>
      <c r="E21" s="8" t="s">
        <v>203</v>
      </c>
      <c r="F21" s="38">
        <v>7598</v>
      </c>
      <c r="G21" s="30">
        <v>5850.46</v>
      </c>
      <c r="H21" s="6">
        <f t="shared" si="5"/>
        <v>0.22999999999999998</v>
      </c>
      <c r="I21" s="28">
        <f t="shared" si="7"/>
        <v>526.54139999999995</v>
      </c>
      <c r="J21" s="28">
        <f t="shared" si="8"/>
        <v>283.74731000000003</v>
      </c>
      <c r="K21" s="28">
        <f t="shared" si="9"/>
        <v>203.01096200000001</v>
      </c>
      <c r="L21" s="28">
        <f t="shared" si="10"/>
        <v>162.642788</v>
      </c>
      <c r="M21" s="28">
        <f t="shared" si="11"/>
        <v>136.315718</v>
      </c>
      <c r="N21" s="1">
        <v>1.4999999999999999E-2</v>
      </c>
      <c r="O21" s="1">
        <v>0.08</v>
      </c>
      <c r="P21" s="24">
        <v>0</v>
      </c>
    </row>
    <row r="22" spans="1:16" ht="30" customHeight="1" x14ac:dyDescent="0.25">
      <c r="A22" s="43" t="s">
        <v>200</v>
      </c>
      <c r="B22" s="25" t="s">
        <v>201</v>
      </c>
      <c r="C22" s="25" t="s">
        <v>201</v>
      </c>
      <c r="D22" s="25" t="s">
        <v>246</v>
      </c>
      <c r="E22" s="10" t="s">
        <v>204</v>
      </c>
      <c r="F22" s="31">
        <v>8198</v>
      </c>
      <c r="G22" s="31">
        <v>6312.46</v>
      </c>
      <c r="H22" s="44">
        <f t="shared" si="5"/>
        <v>0.22999999999999998</v>
      </c>
      <c r="I22" s="32">
        <f t="shared" si="7"/>
        <v>568.12139999999999</v>
      </c>
      <c r="J22" s="32">
        <f t="shared" si="8"/>
        <v>306.15431000000001</v>
      </c>
      <c r="K22" s="32">
        <f t="shared" si="9"/>
        <v>219.04236200000003</v>
      </c>
      <c r="L22" s="32">
        <f t="shared" si="10"/>
        <v>175.48638799999998</v>
      </c>
      <c r="M22" s="32">
        <f t="shared" si="11"/>
        <v>147.08031800000001</v>
      </c>
      <c r="N22" s="51" t="s">
        <v>125</v>
      </c>
      <c r="O22" s="52"/>
      <c r="P22" s="53"/>
    </row>
    <row r="23" spans="1:16" x14ac:dyDescent="0.25">
      <c r="A23" s="41" t="s">
        <v>5</v>
      </c>
      <c r="B23" s="3" t="s">
        <v>205</v>
      </c>
      <c r="C23" s="3"/>
      <c r="D23" s="3" t="s">
        <v>249</v>
      </c>
      <c r="E23" s="8" t="s">
        <v>206</v>
      </c>
      <c r="F23" s="38">
        <v>3398</v>
      </c>
      <c r="G23" s="30">
        <v>2616.46</v>
      </c>
      <c r="H23" s="6">
        <f t="shared" si="5"/>
        <v>0.22999999999999998</v>
      </c>
      <c r="I23" s="28">
        <f t="shared" si="7"/>
        <v>235.48140000000001</v>
      </c>
      <c r="J23" s="28">
        <f t="shared" si="8"/>
        <v>126.89831000000001</v>
      </c>
      <c r="K23" s="28">
        <f t="shared" si="9"/>
        <v>90.791162</v>
      </c>
      <c r="L23" s="28">
        <f t="shared" si="10"/>
        <v>72.737588000000002</v>
      </c>
      <c r="M23" s="28">
        <f t="shared" si="11"/>
        <v>60.963518000000008</v>
      </c>
      <c r="N23" s="1">
        <v>1.4999999999999999E-2</v>
      </c>
      <c r="O23" s="2" t="s">
        <v>126</v>
      </c>
      <c r="P23" s="24">
        <v>0</v>
      </c>
    </row>
    <row r="24" spans="1:16" x14ac:dyDescent="0.25">
      <c r="A24" s="41" t="s">
        <v>6</v>
      </c>
      <c r="B24" s="3" t="s">
        <v>205</v>
      </c>
      <c r="C24" s="3"/>
      <c r="D24" s="3" t="s">
        <v>249</v>
      </c>
      <c r="E24" s="8" t="s">
        <v>207</v>
      </c>
      <c r="F24" s="38">
        <v>5398</v>
      </c>
      <c r="G24" s="30">
        <v>4156.46</v>
      </c>
      <c r="H24" s="6">
        <f t="shared" si="5"/>
        <v>0.22999999999999998</v>
      </c>
      <c r="I24" s="28">
        <f t="shared" si="7"/>
        <v>374.08139999999997</v>
      </c>
      <c r="J24" s="28">
        <f t="shared" si="8"/>
        <v>201.58831000000001</v>
      </c>
      <c r="K24" s="28">
        <f t="shared" si="9"/>
        <v>144.229162</v>
      </c>
      <c r="L24" s="28">
        <f t="shared" si="10"/>
        <v>115.549588</v>
      </c>
      <c r="M24" s="28">
        <f t="shared" si="11"/>
        <v>96.845518000000013</v>
      </c>
      <c r="N24" s="1">
        <v>1.4999999999999999E-2</v>
      </c>
      <c r="O24" s="2" t="s">
        <v>126</v>
      </c>
      <c r="P24" s="24">
        <v>0</v>
      </c>
    </row>
    <row r="25" spans="1:16" x14ac:dyDescent="0.25">
      <c r="A25" s="41" t="s">
        <v>7</v>
      </c>
      <c r="B25" s="3" t="s">
        <v>205</v>
      </c>
      <c r="C25" s="3"/>
      <c r="D25" s="3" t="s">
        <v>249</v>
      </c>
      <c r="E25" s="8" t="s">
        <v>208</v>
      </c>
      <c r="F25" s="38">
        <v>5998</v>
      </c>
      <c r="G25" s="30">
        <v>4618.46</v>
      </c>
      <c r="H25" s="6">
        <f t="shared" si="5"/>
        <v>0.22999999999999998</v>
      </c>
      <c r="I25" s="28">
        <f t="shared" si="7"/>
        <v>415.66140000000001</v>
      </c>
      <c r="J25" s="28">
        <f t="shared" si="8"/>
        <v>223.99531000000002</v>
      </c>
      <c r="K25" s="28">
        <f t="shared" si="9"/>
        <v>160.26056200000002</v>
      </c>
      <c r="L25" s="28">
        <f t="shared" si="10"/>
        <v>128.39318799999998</v>
      </c>
      <c r="M25" s="28">
        <f t="shared" si="11"/>
        <v>107.610118</v>
      </c>
      <c r="N25" s="1">
        <v>1.4999999999999999E-2</v>
      </c>
      <c r="O25" s="2" t="s">
        <v>126</v>
      </c>
      <c r="P25" s="24">
        <v>0</v>
      </c>
    </row>
    <row r="26" spans="1:16" x14ac:dyDescent="0.25">
      <c r="A26" s="33" t="s">
        <v>180</v>
      </c>
      <c r="B26" s="33"/>
      <c r="C26" s="33"/>
      <c r="D26" s="33"/>
      <c r="E26" s="34">
        <v>45681801</v>
      </c>
      <c r="F26" s="38">
        <v>239</v>
      </c>
      <c r="G26" s="30">
        <v>199</v>
      </c>
      <c r="H26" s="6">
        <f t="shared" si="5"/>
        <v>0.16736401673640167</v>
      </c>
      <c r="I26" s="28">
        <f t="shared" si="7"/>
        <v>17.91</v>
      </c>
      <c r="J26" s="28">
        <f t="shared" si="8"/>
        <v>9.6515000000000004</v>
      </c>
      <c r="K26" s="28">
        <f t="shared" si="9"/>
        <v>6.9053000000000004</v>
      </c>
      <c r="L26" s="28">
        <f t="shared" si="10"/>
        <v>5.5321999999999996</v>
      </c>
      <c r="M26" s="28">
        <f t="shared" si="11"/>
        <v>4.6367000000000003</v>
      </c>
      <c r="N26" s="1"/>
      <c r="O26" s="2"/>
      <c r="P26" s="24"/>
    </row>
    <row r="27" spans="1:16" ht="15" customHeight="1" x14ac:dyDescent="0.25">
      <c r="A27" s="3" t="s">
        <v>36</v>
      </c>
      <c r="B27" s="3"/>
      <c r="C27" s="3"/>
      <c r="D27" s="3"/>
      <c r="E27" s="8">
        <v>44472101</v>
      </c>
      <c r="F27" s="38">
        <v>199</v>
      </c>
      <c r="G27" s="30">
        <v>199</v>
      </c>
      <c r="H27" s="6">
        <f t="shared" si="5"/>
        <v>0</v>
      </c>
      <c r="I27" s="28">
        <f t="shared" si="7"/>
        <v>17.91</v>
      </c>
      <c r="J27" s="28">
        <f t="shared" si="8"/>
        <v>9.6515000000000004</v>
      </c>
      <c r="K27" s="28">
        <f t="shared" si="9"/>
        <v>6.9053000000000004</v>
      </c>
      <c r="L27" s="28">
        <f t="shared" si="10"/>
        <v>5.5321999999999996</v>
      </c>
      <c r="M27" s="28">
        <f t="shared" si="11"/>
        <v>4.6367000000000003</v>
      </c>
      <c r="N27" s="47" t="s">
        <v>250</v>
      </c>
      <c r="O27" s="47"/>
      <c r="P27" s="47"/>
    </row>
    <row r="28" spans="1:16" x14ac:dyDescent="0.25">
      <c r="A28" s="3" t="s">
        <v>37</v>
      </c>
      <c r="B28" s="3"/>
      <c r="C28" s="3"/>
      <c r="D28" s="3"/>
      <c r="E28" s="8">
        <v>44575708</v>
      </c>
      <c r="F28" s="38">
        <v>229</v>
      </c>
      <c r="G28" s="30">
        <v>182.60000000000002</v>
      </c>
      <c r="H28" s="6">
        <f t="shared" si="5"/>
        <v>0.20262008733624448</v>
      </c>
      <c r="I28" s="28">
        <f t="shared" si="7"/>
        <v>16.434000000000001</v>
      </c>
      <c r="J28" s="28">
        <f t="shared" si="8"/>
        <v>8.8561000000000014</v>
      </c>
      <c r="K28" s="28">
        <f t="shared" si="9"/>
        <v>6.3362200000000009</v>
      </c>
      <c r="L28" s="28">
        <f t="shared" si="10"/>
        <v>5.0762800000000006</v>
      </c>
      <c r="M28" s="28">
        <f t="shared" si="11"/>
        <v>4.2545800000000007</v>
      </c>
      <c r="N28" s="47"/>
      <c r="O28" s="47"/>
      <c r="P28" s="47"/>
    </row>
    <row r="29" spans="1:16" x14ac:dyDescent="0.25">
      <c r="A29" s="3" t="s">
        <v>53</v>
      </c>
      <c r="B29" s="3"/>
      <c r="C29" s="3"/>
      <c r="D29" s="3"/>
      <c r="E29" s="8">
        <v>44924501</v>
      </c>
      <c r="F29" s="38">
        <v>50</v>
      </c>
      <c r="G29" s="30">
        <v>29.700000000000003</v>
      </c>
      <c r="H29" s="6">
        <f t="shared" si="5"/>
        <v>0.40599999999999992</v>
      </c>
      <c r="I29" s="28">
        <f t="shared" si="7"/>
        <v>2.673</v>
      </c>
      <c r="J29" s="28">
        <f t="shared" si="8"/>
        <v>1.4404500000000002</v>
      </c>
      <c r="K29" s="28">
        <f t="shared" si="9"/>
        <v>1.0305900000000001</v>
      </c>
      <c r="L29" s="28">
        <f t="shared" si="10"/>
        <v>0.82566000000000006</v>
      </c>
      <c r="M29" s="28">
        <f t="shared" si="11"/>
        <v>0.69201000000000013</v>
      </c>
      <c r="N29" s="26"/>
      <c r="O29" s="26"/>
      <c r="P29" s="26"/>
    </row>
    <row r="30" spans="1:16" x14ac:dyDescent="0.25">
      <c r="A30" s="3" t="s">
        <v>8</v>
      </c>
      <c r="B30" s="3"/>
      <c r="C30" s="3"/>
      <c r="D30" s="3"/>
      <c r="E30" s="8">
        <v>45393301</v>
      </c>
      <c r="F30" s="38">
        <v>875</v>
      </c>
      <c r="G30" s="30">
        <v>625.90000000000009</v>
      </c>
      <c r="H30" s="6">
        <f t="shared" si="5"/>
        <v>0.28468571428571421</v>
      </c>
      <c r="I30" s="28">
        <f t="shared" si="7"/>
        <v>56.331000000000003</v>
      </c>
      <c r="J30" s="28">
        <f t="shared" si="8"/>
        <v>30.356150000000007</v>
      </c>
      <c r="K30" s="28">
        <f t="shared" si="9"/>
        <v>21.718730000000004</v>
      </c>
      <c r="L30" s="28">
        <f t="shared" si="10"/>
        <v>17.400020000000001</v>
      </c>
      <c r="M30" s="28">
        <f t="shared" si="11"/>
        <v>14.583470000000004</v>
      </c>
    </row>
    <row r="31" spans="1:16" x14ac:dyDescent="0.25">
      <c r="A31" s="3" t="s">
        <v>9</v>
      </c>
      <c r="B31" s="3"/>
      <c r="C31" s="3"/>
      <c r="D31" s="3"/>
      <c r="E31" s="8">
        <v>45466501</v>
      </c>
      <c r="F31" s="38">
        <v>279</v>
      </c>
      <c r="G31" s="30">
        <v>199.10000000000002</v>
      </c>
      <c r="H31" s="6">
        <f t="shared" si="5"/>
        <v>0.28637992831541215</v>
      </c>
      <c r="I31" s="28">
        <f t="shared" si="7"/>
        <v>17.919</v>
      </c>
      <c r="J31" s="28">
        <f t="shared" si="8"/>
        <v>9.6563500000000015</v>
      </c>
      <c r="K31" s="28">
        <f t="shared" si="9"/>
        <v>6.9087700000000014</v>
      </c>
      <c r="L31" s="28">
        <f t="shared" si="10"/>
        <v>5.53498</v>
      </c>
      <c r="M31" s="28">
        <f t="shared" si="11"/>
        <v>4.6390300000000009</v>
      </c>
    </row>
    <row r="32" spans="1:16" x14ac:dyDescent="0.25">
      <c r="A32" s="3" t="s">
        <v>14</v>
      </c>
      <c r="B32" s="3"/>
      <c r="C32" s="3"/>
      <c r="D32" s="3"/>
      <c r="E32" s="8">
        <v>45466601</v>
      </c>
      <c r="F32" s="38">
        <v>216</v>
      </c>
      <c r="G32" s="30">
        <v>154</v>
      </c>
      <c r="H32" s="6">
        <f t="shared" si="5"/>
        <v>0.28703703703703709</v>
      </c>
      <c r="I32" s="28">
        <f t="shared" si="7"/>
        <v>13.86</v>
      </c>
      <c r="J32" s="28">
        <f t="shared" si="8"/>
        <v>7.4690000000000003</v>
      </c>
      <c r="K32" s="28">
        <f t="shared" si="9"/>
        <v>5.3437999999999999</v>
      </c>
      <c r="L32" s="28">
        <f t="shared" si="10"/>
        <v>4.2812000000000001</v>
      </c>
      <c r="M32" s="28">
        <f t="shared" si="11"/>
        <v>3.5882000000000001</v>
      </c>
    </row>
    <row r="33" spans="1:13" x14ac:dyDescent="0.25">
      <c r="A33" s="3" t="s">
        <v>15</v>
      </c>
      <c r="B33" s="3"/>
      <c r="C33" s="3"/>
      <c r="D33" s="3"/>
      <c r="E33" s="8">
        <v>45479001</v>
      </c>
      <c r="F33" s="38">
        <v>279</v>
      </c>
      <c r="G33" s="30">
        <v>199.10000000000002</v>
      </c>
      <c r="H33" s="6">
        <f t="shared" si="5"/>
        <v>0.28637992831541215</v>
      </c>
      <c r="I33" s="28">
        <f t="shared" si="7"/>
        <v>17.919</v>
      </c>
      <c r="J33" s="28">
        <f t="shared" si="8"/>
        <v>9.6563500000000015</v>
      </c>
      <c r="K33" s="28">
        <f t="shared" si="9"/>
        <v>6.9087700000000014</v>
      </c>
      <c r="L33" s="28">
        <f t="shared" si="10"/>
        <v>5.53498</v>
      </c>
      <c r="M33" s="28">
        <f t="shared" si="11"/>
        <v>4.6390300000000009</v>
      </c>
    </row>
    <row r="34" spans="1:13" x14ac:dyDescent="0.25">
      <c r="A34" s="3" t="s">
        <v>13</v>
      </c>
      <c r="B34" s="3"/>
      <c r="C34" s="3"/>
      <c r="D34" s="3"/>
      <c r="E34" s="8">
        <v>45518201</v>
      </c>
      <c r="F34" s="38">
        <v>498</v>
      </c>
      <c r="G34" s="30">
        <v>273.90000000000003</v>
      </c>
      <c r="H34" s="6">
        <f t="shared" si="5"/>
        <v>0.44999999999999996</v>
      </c>
      <c r="I34" s="28">
        <f t="shared" si="7"/>
        <v>24.651000000000003</v>
      </c>
      <c r="J34" s="28">
        <f t="shared" si="8"/>
        <v>13.284150000000002</v>
      </c>
      <c r="K34" s="28">
        <f t="shared" si="9"/>
        <v>9.5043300000000013</v>
      </c>
      <c r="L34" s="28">
        <f t="shared" si="10"/>
        <v>7.6144200000000009</v>
      </c>
      <c r="M34" s="28">
        <f t="shared" si="11"/>
        <v>6.381870000000001</v>
      </c>
    </row>
    <row r="35" spans="1:13" x14ac:dyDescent="0.25">
      <c r="A35" s="3" t="s">
        <v>12</v>
      </c>
      <c r="B35" s="3"/>
      <c r="C35" s="3"/>
      <c r="D35" s="3"/>
      <c r="E35" s="8">
        <v>45518401</v>
      </c>
      <c r="F35" s="38">
        <v>799</v>
      </c>
      <c r="G35" s="30">
        <v>484.00000000000006</v>
      </c>
      <c r="H35" s="6">
        <f t="shared" si="5"/>
        <v>0.39424280350438046</v>
      </c>
      <c r="I35" s="28">
        <f t="shared" si="7"/>
        <v>43.56</v>
      </c>
      <c r="J35" s="28">
        <f t="shared" si="8"/>
        <v>23.474000000000004</v>
      </c>
      <c r="K35" s="28">
        <f t="shared" si="9"/>
        <v>16.794800000000002</v>
      </c>
      <c r="L35" s="28">
        <f t="shared" si="10"/>
        <v>13.455200000000001</v>
      </c>
      <c r="M35" s="28">
        <f t="shared" si="11"/>
        <v>11.277200000000002</v>
      </c>
    </row>
    <row r="36" spans="1:13" x14ac:dyDescent="0.25">
      <c r="A36" s="3" t="s">
        <v>33</v>
      </c>
      <c r="B36" s="3"/>
      <c r="C36" s="3"/>
      <c r="D36" s="3"/>
      <c r="E36" s="8">
        <v>70061701</v>
      </c>
      <c r="F36" s="38">
        <v>148</v>
      </c>
      <c r="G36" s="30">
        <v>117.7</v>
      </c>
      <c r="H36" s="6">
        <f t="shared" si="5"/>
        <v>0.20472972972972969</v>
      </c>
      <c r="I36" s="28">
        <f t="shared" si="7"/>
        <v>10.593</v>
      </c>
      <c r="J36" s="28">
        <f t="shared" si="8"/>
        <v>5.70845</v>
      </c>
      <c r="K36" s="28">
        <f t="shared" si="9"/>
        <v>4.0841900000000004</v>
      </c>
      <c r="L36" s="28">
        <f t="shared" si="10"/>
        <v>3.2720599999999997</v>
      </c>
      <c r="M36" s="28">
        <f t="shared" si="11"/>
        <v>2.74241</v>
      </c>
    </row>
    <row r="37" spans="1:13" x14ac:dyDescent="0.25">
      <c r="A37" s="3" t="s">
        <v>34</v>
      </c>
      <c r="B37" s="3"/>
      <c r="C37" s="3"/>
      <c r="D37" s="3"/>
      <c r="E37" s="8">
        <v>70061801</v>
      </c>
      <c r="F37" s="38">
        <v>209</v>
      </c>
      <c r="G37" s="30">
        <v>171.60000000000002</v>
      </c>
      <c r="H37" s="6">
        <f t="shared" si="5"/>
        <v>0.17894736842105252</v>
      </c>
      <c r="I37" s="28">
        <f t="shared" si="7"/>
        <v>15.444000000000001</v>
      </c>
      <c r="J37" s="28">
        <f t="shared" si="8"/>
        <v>8.3226000000000013</v>
      </c>
      <c r="K37" s="28">
        <f t="shared" si="9"/>
        <v>5.9545200000000014</v>
      </c>
      <c r="L37" s="28">
        <f t="shared" si="10"/>
        <v>4.7704800000000001</v>
      </c>
      <c r="M37" s="28">
        <f t="shared" si="11"/>
        <v>3.9982800000000007</v>
      </c>
    </row>
    <row r="38" spans="1:13" x14ac:dyDescent="0.25">
      <c r="A38" s="3" t="s">
        <v>35</v>
      </c>
      <c r="B38" s="3"/>
      <c r="C38" s="3"/>
      <c r="D38" s="3"/>
      <c r="E38" s="8">
        <v>70061901</v>
      </c>
      <c r="F38" s="38">
        <v>290</v>
      </c>
      <c r="G38" s="30">
        <v>238.70000000000002</v>
      </c>
      <c r="H38" s="6">
        <f t="shared" si="5"/>
        <v>0.17689655172413787</v>
      </c>
      <c r="I38" s="28">
        <f t="shared" si="7"/>
        <v>21.483000000000001</v>
      </c>
      <c r="J38" s="28">
        <f t="shared" si="8"/>
        <v>11.576950000000002</v>
      </c>
      <c r="K38" s="28">
        <f t="shared" si="9"/>
        <v>8.2828900000000019</v>
      </c>
      <c r="L38" s="28">
        <f t="shared" si="10"/>
        <v>6.6358600000000001</v>
      </c>
      <c r="M38" s="28">
        <f t="shared" si="11"/>
        <v>5.5617100000000006</v>
      </c>
    </row>
    <row r="39" spans="1:13" x14ac:dyDescent="0.25">
      <c r="A39" s="3" t="s">
        <v>54</v>
      </c>
      <c r="B39" s="3"/>
      <c r="C39" s="3"/>
      <c r="D39" s="3"/>
      <c r="E39" s="8">
        <v>70064901</v>
      </c>
      <c r="F39" s="38">
        <v>270</v>
      </c>
      <c r="G39" s="30">
        <v>246.62</v>
      </c>
      <c r="H39" s="6">
        <f t="shared" si="5"/>
        <v>8.6592592592592554E-2</v>
      </c>
      <c r="I39" s="28">
        <f t="shared" si="7"/>
        <v>22.195799999999998</v>
      </c>
      <c r="J39" s="28">
        <f t="shared" si="8"/>
        <v>11.961070000000001</v>
      </c>
      <c r="K39" s="28">
        <f t="shared" si="9"/>
        <v>8.5577140000000007</v>
      </c>
      <c r="L39" s="28">
        <f t="shared" si="10"/>
        <v>6.8560359999999996</v>
      </c>
      <c r="M39" s="28">
        <f t="shared" si="11"/>
        <v>5.7462460000000002</v>
      </c>
    </row>
    <row r="40" spans="1:13" x14ac:dyDescent="0.25">
      <c r="A40" s="3" t="s">
        <v>31</v>
      </c>
      <c r="B40" s="3"/>
      <c r="C40" s="3"/>
      <c r="D40" s="3"/>
      <c r="E40" s="8">
        <v>70064902</v>
      </c>
      <c r="F40" s="38">
        <v>270</v>
      </c>
      <c r="G40" s="30">
        <v>246.62</v>
      </c>
      <c r="H40" s="6">
        <f t="shared" si="5"/>
        <v>8.6592592592592554E-2</v>
      </c>
      <c r="I40" s="28">
        <f t="shared" si="7"/>
        <v>22.195799999999998</v>
      </c>
      <c r="J40" s="28">
        <f t="shared" si="8"/>
        <v>11.961070000000001</v>
      </c>
      <c r="K40" s="28">
        <f t="shared" si="9"/>
        <v>8.5577140000000007</v>
      </c>
      <c r="L40" s="28">
        <f t="shared" si="10"/>
        <v>6.8560359999999996</v>
      </c>
      <c r="M40" s="28">
        <f t="shared" si="11"/>
        <v>5.7462460000000002</v>
      </c>
    </row>
    <row r="41" spans="1:13" x14ac:dyDescent="0.25">
      <c r="A41" s="3" t="s">
        <v>55</v>
      </c>
      <c r="B41" s="3"/>
      <c r="C41" s="3"/>
      <c r="D41" s="3"/>
      <c r="E41" s="8">
        <v>70064903</v>
      </c>
      <c r="F41" s="38">
        <v>220</v>
      </c>
      <c r="G41" s="30">
        <v>214.25800000000001</v>
      </c>
      <c r="H41" s="6">
        <f t="shared" si="5"/>
        <v>2.6099999999999901E-2</v>
      </c>
      <c r="I41" s="28">
        <f t="shared" si="7"/>
        <v>19.28322</v>
      </c>
      <c r="J41" s="28">
        <f t="shared" si="8"/>
        <v>10.391513000000002</v>
      </c>
      <c r="K41" s="28">
        <f t="shared" si="9"/>
        <v>7.4347526000000004</v>
      </c>
      <c r="L41" s="28">
        <f t="shared" si="10"/>
        <v>5.9563724000000002</v>
      </c>
      <c r="M41" s="28">
        <f t="shared" si="11"/>
        <v>4.9922114000000004</v>
      </c>
    </row>
    <row r="42" spans="1:13" x14ac:dyDescent="0.25">
      <c r="A42" s="3" t="s">
        <v>56</v>
      </c>
      <c r="B42" s="3"/>
      <c r="C42" s="3"/>
      <c r="D42" s="3"/>
      <c r="E42" s="8">
        <v>70064904</v>
      </c>
      <c r="F42" s="38">
        <v>220</v>
      </c>
      <c r="G42" s="30">
        <v>214.25800000000001</v>
      </c>
      <c r="H42" s="6">
        <f t="shared" si="5"/>
        <v>2.6099999999999901E-2</v>
      </c>
      <c r="I42" s="28">
        <f t="shared" si="7"/>
        <v>19.28322</v>
      </c>
      <c r="J42" s="28">
        <f t="shared" si="8"/>
        <v>10.391513000000002</v>
      </c>
      <c r="K42" s="28">
        <f t="shared" si="9"/>
        <v>7.4347526000000004</v>
      </c>
      <c r="L42" s="28">
        <f t="shared" si="10"/>
        <v>5.9563724000000002</v>
      </c>
      <c r="M42" s="28">
        <f t="shared" si="11"/>
        <v>4.9922114000000004</v>
      </c>
    </row>
    <row r="43" spans="1:13" x14ac:dyDescent="0.25">
      <c r="A43" s="3" t="s">
        <v>57</v>
      </c>
      <c r="B43" s="3"/>
      <c r="C43" s="3"/>
      <c r="D43" s="3"/>
      <c r="E43" s="8">
        <v>70064905</v>
      </c>
      <c r="F43" s="38">
        <v>210</v>
      </c>
      <c r="G43" s="30">
        <v>199.727</v>
      </c>
      <c r="H43" s="6">
        <f t="shared" si="5"/>
        <v>4.891904761904764E-2</v>
      </c>
      <c r="I43" s="28">
        <f t="shared" si="7"/>
        <v>17.975429999999999</v>
      </c>
      <c r="J43" s="28">
        <f t="shared" si="8"/>
        <v>9.6867595000000009</v>
      </c>
      <c r="K43" s="28">
        <f t="shared" si="9"/>
        <v>6.9305269000000003</v>
      </c>
      <c r="L43" s="28">
        <f t="shared" si="10"/>
        <v>5.5524106</v>
      </c>
      <c r="M43" s="28">
        <f t="shared" si="11"/>
        <v>4.6536391000000004</v>
      </c>
    </row>
    <row r="44" spans="1:13" x14ac:dyDescent="0.25">
      <c r="A44" s="3" t="s">
        <v>58</v>
      </c>
      <c r="B44" s="3"/>
      <c r="C44" s="3"/>
      <c r="D44" s="3"/>
      <c r="E44" s="8">
        <v>70064906</v>
      </c>
      <c r="F44" s="38">
        <v>210</v>
      </c>
      <c r="G44" s="30">
        <v>200.20000000000002</v>
      </c>
      <c r="H44" s="6">
        <f t="shared" si="5"/>
        <v>4.6666666666666634E-2</v>
      </c>
      <c r="I44" s="28">
        <f t="shared" ref="I44:I103" si="17">G44*0.09</f>
        <v>18.018000000000001</v>
      </c>
      <c r="J44" s="28">
        <f t="shared" ref="J44:J103" si="18">G44*0.0485</f>
        <v>9.7097000000000016</v>
      </c>
      <c r="K44" s="28">
        <f t="shared" ref="K44:K103" si="19">G44*0.0347</f>
        <v>6.9469400000000006</v>
      </c>
      <c r="L44" s="28">
        <f t="shared" ref="L44:L103" si="20">G44*0.0278</f>
        <v>5.5655600000000005</v>
      </c>
      <c r="M44" s="28">
        <f t="shared" ref="M44:M103" si="21">G44*0.0233</f>
        <v>4.6646600000000005</v>
      </c>
    </row>
    <row r="45" spans="1:13" x14ac:dyDescent="0.25">
      <c r="A45" s="3" t="s">
        <v>59</v>
      </c>
      <c r="B45" s="3"/>
      <c r="C45" s="3"/>
      <c r="D45" s="3"/>
      <c r="E45" s="8">
        <v>70064907</v>
      </c>
      <c r="F45" s="38">
        <v>420</v>
      </c>
      <c r="G45" s="30">
        <v>317.86700000000008</v>
      </c>
      <c r="H45" s="6">
        <f t="shared" si="5"/>
        <v>0.24317380952380929</v>
      </c>
      <c r="I45" s="28">
        <f t="shared" si="17"/>
        <v>28.608030000000007</v>
      </c>
      <c r="J45" s="28">
        <f t="shared" si="18"/>
        <v>15.416549500000004</v>
      </c>
      <c r="K45" s="28">
        <f t="shared" si="19"/>
        <v>11.029984900000002</v>
      </c>
      <c r="L45" s="28">
        <f t="shared" si="20"/>
        <v>8.8367026000000024</v>
      </c>
      <c r="M45" s="28">
        <f t="shared" si="21"/>
        <v>7.4063011000000021</v>
      </c>
    </row>
    <row r="46" spans="1:13" x14ac:dyDescent="0.25">
      <c r="A46" s="3" t="s">
        <v>60</v>
      </c>
      <c r="B46" s="3"/>
      <c r="C46" s="3"/>
      <c r="D46" s="3"/>
      <c r="E46" s="8">
        <v>70064908</v>
      </c>
      <c r="F46" s="38">
        <v>420</v>
      </c>
      <c r="G46" s="30">
        <v>317.86700000000008</v>
      </c>
      <c r="H46" s="6">
        <f t="shared" si="5"/>
        <v>0.24317380952380929</v>
      </c>
      <c r="I46" s="28">
        <f t="shared" si="17"/>
        <v>28.608030000000007</v>
      </c>
      <c r="J46" s="28">
        <f t="shared" si="18"/>
        <v>15.416549500000004</v>
      </c>
      <c r="K46" s="28">
        <f t="shared" si="19"/>
        <v>11.029984900000002</v>
      </c>
      <c r="L46" s="28">
        <f t="shared" si="20"/>
        <v>8.8367026000000024</v>
      </c>
      <c r="M46" s="28">
        <f t="shared" si="21"/>
        <v>7.4063011000000021</v>
      </c>
    </row>
    <row r="47" spans="1:13" x14ac:dyDescent="0.25">
      <c r="A47" s="3" t="s">
        <v>10</v>
      </c>
      <c r="B47" s="3"/>
      <c r="C47" s="3"/>
      <c r="D47" s="3"/>
      <c r="E47" s="8">
        <v>70065201</v>
      </c>
      <c r="F47" s="38">
        <v>49</v>
      </c>
      <c r="G47" s="30">
        <v>40.634</v>
      </c>
      <c r="H47" s="6">
        <f t="shared" si="5"/>
        <v>0.17073469387755102</v>
      </c>
      <c r="I47" s="28">
        <f t="shared" si="17"/>
        <v>3.65706</v>
      </c>
      <c r="J47" s="28">
        <f t="shared" si="18"/>
        <v>1.9707490000000001</v>
      </c>
      <c r="K47" s="28">
        <f t="shared" si="19"/>
        <v>1.4099998</v>
      </c>
      <c r="L47" s="28">
        <f t="shared" si="20"/>
        <v>1.1296252</v>
      </c>
      <c r="M47" s="28">
        <f t="shared" si="21"/>
        <v>0.94677220000000006</v>
      </c>
    </row>
    <row r="48" spans="1:13" x14ac:dyDescent="0.25">
      <c r="A48" s="3" t="s">
        <v>11</v>
      </c>
      <c r="B48" s="3"/>
      <c r="C48" s="3"/>
      <c r="D48" s="3"/>
      <c r="E48" s="8">
        <v>70065301</v>
      </c>
      <c r="F48" s="38">
        <v>5</v>
      </c>
      <c r="G48" s="30">
        <v>4.8620000000000001</v>
      </c>
      <c r="H48" s="6">
        <f t="shared" si="5"/>
        <v>2.7599999999999958E-2</v>
      </c>
      <c r="I48" s="28">
        <f t="shared" si="17"/>
        <v>0.43757999999999997</v>
      </c>
      <c r="J48" s="28">
        <f t="shared" si="18"/>
        <v>0.23580700000000002</v>
      </c>
      <c r="K48" s="28">
        <f t="shared" si="19"/>
        <v>0.16871140000000001</v>
      </c>
      <c r="L48" s="28">
        <f t="shared" si="20"/>
        <v>0.13516359999999999</v>
      </c>
      <c r="M48" s="28">
        <f t="shared" si="21"/>
        <v>0.11328460000000001</v>
      </c>
    </row>
    <row r="49" spans="1:13" x14ac:dyDescent="0.25">
      <c r="A49" s="3" t="s">
        <v>61</v>
      </c>
      <c r="B49" s="3"/>
      <c r="C49" s="3"/>
      <c r="D49" s="3"/>
      <c r="E49" s="8">
        <v>76001318</v>
      </c>
      <c r="F49" s="38">
        <v>335</v>
      </c>
      <c r="G49" s="30">
        <v>326.28200000000004</v>
      </c>
      <c r="H49" s="6">
        <f t="shared" si="5"/>
        <v>2.602388059701477E-2</v>
      </c>
      <c r="I49" s="28">
        <f t="shared" si="17"/>
        <v>29.365380000000002</v>
      </c>
      <c r="J49" s="28">
        <f t="shared" si="18"/>
        <v>15.824677000000003</v>
      </c>
      <c r="K49" s="28">
        <f t="shared" si="19"/>
        <v>11.321985400000003</v>
      </c>
      <c r="L49" s="28">
        <f t="shared" si="20"/>
        <v>9.0706395999999998</v>
      </c>
      <c r="M49" s="28">
        <f t="shared" si="21"/>
        <v>7.6023706000000013</v>
      </c>
    </row>
    <row r="50" spans="1:13" x14ac:dyDescent="0.25">
      <c r="A50" s="3" t="s">
        <v>62</v>
      </c>
      <c r="B50" s="3"/>
      <c r="C50" s="3"/>
      <c r="D50" s="3"/>
      <c r="E50" s="8">
        <v>76001319</v>
      </c>
      <c r="F50" s="38">
        <v>301.5</v>
      </c>
      <c r="G50" s="30">
        <v>292.97399999999999</v>
      </c>
      <c r="H50" s="6">
        <f t="shared" si="5"/>
        <v>2.8278606965174147E-2</v>
      </c>
      <c r="I50" s="28">
        <f t="shared" si="17"/>
        <v>26.367659999999997</v>
      </c>
      <c r="J50" s="28">
        <f t="shared" si="18"/>
        <v>14.209239</v>
      </c>
      <c r="K50" s="28">
        <f t="shared" si="19"/>
        <v>10.166197800000001</v>
      </c>
      <c r="L50" s="28">
        <f t="shared" si="20"/>
        <v>8.1446771999999985</v>
      </c>
      <c r="M50" s="28">
        <f t="shared" si="21"/>
        <v>6.8262942000000004</v>
      </c>
    </row>
    <row r="51" spans="1:13" x14ac:dyDescent="0.25">
      <c r="A51" s="3" t="s">
        <v>63</v>
      </c>
      <c r="B51" s="3"/>
      <c r="C51" s="3"/>
      <c r="D51" s="3"/>
      <c r="E51" s="8">
        <v>76001320</v>
      </c>
      <c r="F51" s="38">
        <v>234.5</v>
      </c>
      <c r="G51" s="30">
        <v>227.71100000000001</v>
      </c>
      <c r="H51" s="6">
        <f t="shared" si="5"/>
        <v>2.8950959488272865E-2</v>
      </c>
      <c r="I51" s="28">
        <f t="shared" si="17"/>
        <v>20.49399</v>
      </c>
      <c r="J51" s="28">
        <f t="shared" si="18"/>
        <v>11.043983500000001</v>
      </c>
      <c r="K51" s="28">
        <f t="shared" si="19"/>
        <v>7.9015717000000008</v>
      </c>
      <c r="L51" s="28">
        <f t="shared" si="20"/>
        <v>6.3303658</v>
      </c>
      <c r="M51" s="28">
        <f t="shared" si="21"/>
        <v>5.3056663000000004</v>
      </c>
    </row>
    <row r="52" spans="1:13" x14ac:dyDescent="0.25">
      <c r="A52" s="3" t="s">
        <v>64</v>
      </c>
      <c r="B52" s="3"/>
      <c r="C52" s="3"/>
      <c r="D52" s="3"/>
      <c r="E52" s="8">
        <v>76001321</v>
      </c>
      <c r="F52" s="38">
        <v>167.5</v>
      </c>
      <c r="G52" s="30">
        <v>162.459</v>
      </c>
      <c r="H52" s="6">
        <f t="shared" si="5"/>
        <v>3.0095522388059681E-2</v>
      </c>
      <c r="I52" s="28">
        <f t="shared" si="17"/>
        <v>14.621309999999999</v>
      </c>
      <c r="J52" s="28">
        <f t="shared" si="18"/>
        <v>7.8792615000000001</v>
      </c>
      <c r="K52" s="28">
        <f t="shared" si="19"/>
        <v>5.6373273000000008</v>
      </c>
      <c r="L52" s="28">
        <f t="shared" si="20"/>
        <v>4.5163601999999994</v>
      </c>
      <c r="M52" s="28">
        <f t="shared" si="21"/>
        <v>3.7852947000000001</v>
      </c>
    </row>
    <row r="53" spans="1:13" x14ac:dyDescent="0.25">
      <c r="A53" s="3" t="s">
        <v>65</v>
      </c>
      <c r="B53" s="3"/>
      <c r="C53" s="3"/>
      <c r="D53" s="3"/>
      <c r="E53" s="8">
        <v>76001322</v>
      </c>
      <c r="F53" s="38">
        <v>150.75</v>
      </c>
      <c r="G53" s="30">
        <v>145.79400000000001</v>
      </c>
      <c r="H53" s="6">
        <f t="shared" si="5"/>
        <v>3.2875621890547158E-2</v>
      </c>
      <c r="I53" s="28">
        <f t="shared" si="17"/>
        <v>13.121460000000001</v>
      </c>
      <c r="J53" s="28">
        <f t="shared" si="18"/>
        <v>7.071009000000001</v>
      </c>
      <c r="K53" s="28">
        <f t="shared" si="19"/>
        <v>5.0590518000000007</v>
      </c>
      <c r="L53" s="28">
        <f t="shared" si="20"/>
        <v>4.0530732</v>
      </c>
      <c r="M53" s="28">
        <f t="shared" si="21"/>
        <v>3.3970002000000004</v>
      </c>
    </row>
    <row r="54" spans="1:13" x14ac:dyDescent="0.25">
      <c r="A54" s="3" t="s">
        <v>66</v>
      </c>
      <c r="B54" s="3"/>
      <c r="C54" s="3"/>
      <c r="D54" s="3"/>
      <c r="E54" s="8">
        <v>76001323</v>
      </c>
      <c r="F54" s="38">
        <v>335</v>
      </c>
      <c r="G54" s="30">
        <v>326.28200000000004</v>
      </c>
      <c r="H54" s="6">
        <f t="shared" si="5"/>
        <v>2.602388059701477E-2</v>
      </c>
      <c r="I54" s="28">
        <f t="shared" si="17"/>
        <v>29.365380000000002</v>
      </c>
      <c r="J54" s="28">
        <f t="shared" si="18"/>
        <v>15.824677000000003</v>
      </c>
      <c r="K54" s="28">
        <f t="shared" si="19"/>
        <v>11.321985400000003</v>
      </c>
      <c r="L54" s="28">
        <f t="shared" si="20"/>
        <v>9.0706395999999998</v>
      </c>
      <c r="M54" s="28">
        <f t="shared" si="21"/>
        <v>7.6023706000000013</v>
      </c>
    </row>
    <row r="55" spans="1:13" x14ac:dyDescent="0.25">
      <c r="A55" s="3" t="s">
        <v>67</v>
      </c>
      <c r="B55" s="3"/>
      <c r="C55" s="3"/>
      <c r="D55" s="3"/>
      <c r="E55" s="8">
        <v>76001324</v>
      </c>
      <c r="F55" s="38">
        <v>301.5</v>
      </c>
      <c r="G55" s="30">
        <v>292.97399999999999</v>
      </c>
      <c r="H55" s="6">
        <f t="shared" si="5"/>
        <v>2.8278606965174147E-2</v>
      </c>
      <c r="I55" s="28">
        <f t="shared" si="17"/>
        <v>26.367659999999997</v>
      </c>
      <c r="J55" s="28">
        <f t="shared" si="18"/>
        <v>14.209239</v>
      </c>
      <c r="K55" s="28">
        <f t="shared" si="19"/>
        <v>10.166197800000001</v>
      </c>
      <c r="L55" s="28">
        <f t="shared" si="20"/>
        <v>8.1446771999999985</v>
      </c>
      <c r="M55" s="28">
        <f t="shared" si="21"/>
        <v>6.8262942000000004</v>
      </c>
    </row>
    <row r="56" spans="1:13" x14ac:dyDescent="0.25">
      <c r="A56" s="3" t="s">
        <v>68</v>
      </c>
      <c r="B56" s="3"/>
      <c r="C56" s="3"/>
      <c r="D56" s="3"/>
      <c r="E56" s="8">
        <v>76001325</v>
      </c>
      <c r="F56" s="38">
        <v>234.5</v>
      </c>
      <c r="G56" s="30">
        <v>227.71100000000001</v>
      </c>
      <c r="H56" s="6">
        <f t="shared" si="5"/>
        <v>2.8950959488272865E-2</v>
      </c>
      <c r="I56" s="28">
        <f t="shared" si="17"/>
        <v>20.49399</v>
      </c>
      <c r="J56" s="28">
        <f t="shared" si="18"/>
        <v>11.043983500000001</v>
      </c>
      <c r="K56" s="28">
        <f t="shared" si="19"/>
        <v>7.9015717000000008</v>
      </c>
      <c r="L56" s="28">
        <f t="shared" si="20"/>
        <v>6.3303658</v>
      </c>
      <c r="M56" s="28">
        <f t="shared" si="21"/>
        <v>5.3056663000000004</v>
      </c>
    </row>
    <row r="57" spans="1:13" x14ac:dyDescent="0.25">
      <c r="A57" s="3" t="s">
        <v>69</v>
      </c>
      <c r="B57" s="3"/>
      <c r="C57" s="3"/>
      <c r="D57" s="3"/>
      <c r="E57" s="8">
        <v>76001326</v>
      </c>
      <c r="F57" s="38">
        <v>167.5</v>
      </c>
      <c r="G57" s="30">
        <v>162.71199999999999</v>
      </c>
      <c r="H57" s="6">
        <f t="shared" si="5"/>
        <v>2.858507462686577E-2</v>
      </c>
      <c r="I57" s="28">
        <f t="shared" si="17"/>
        <v>14.644079999999999</v>
      </c>
      <c r="J57" s="28">
        <f t="shared" si="18"/>
        <v>7.8915319999999998</v>
      </c>
      <c r="K57" s="28">
        <f t="shared" si="19"/>
        <v>5.6461063999999999</v>
      </c>
      <c r="L57" s="28">
        <f t="shared" si="20"/>
        <v>4.5233935999999995</v>
      </c>
      <c r="M57" s="28">
        <f t="shared" si="21"/>
        <v>3.7911896</v>
      </c>
    </row>
    <row r="58" spans="1:13" x14ac:dyDescent="0.25">
      <c r="A58" s="3" t="s">
        <v>70</v>
      </c>
      <c r="B58" s="3"/>
      <c r="C58" s="3"/>
      <c r="D58" s="3"/>
      <c r="E58" s="8">
        <v>76001327</v>
      </c>
      <c r="F58" s="38">
        <v>150.75</v>
      </c>
      <c r="G58" s="30">
        <v>145.79400000000001</v>
      </c>
      <c r="H58" s="6">
        <f t="shared" si="5"/>
        <v>3.2875621890547158E-2</v>
      </c>
      <c r="I58" s="28">
        <f t="shared" si="17"/>
        <v>13.121460000000001</v>
      </c>
      <c r="J58" s="28">
        <f t="shared" si="18"/>
        <v>7.071009000000001</v>
      </c>
      <c r="K58" s="28">
        <f t="shared" si="19"/>
        <v>5.0590518000000007</v>
      </c>
      <c r="L58" s="28">
        <f t="shared" si="20"/>
        <v>4.0530732</v>
      </c>
      <c r="M58" s="28">
        <f t="shared" si="21"/>
        <v>3.3970002000000004</v>
      </c>
    </row>
    <row r="59" spans="1:13" x14ac:dyDescent="0.25">
      <c r="A59" s="3" t="s">
        <v>71</v>
      </c>
      <c r="B59" s="3"/>
      <c r="C59" s="3"/>
      <c r="D59" s="3"/>
      <c r="E59" s="8">
        <v>76001328</v>
      </c>
      <c r="F59" s="38">
        <v>335</v>
      </c>
      <c r="G59" s="30">
        <v>262.416</v>
      </c>
      <c r="H59" s="6">
        <f t="shared" si="5"/>
        <v>0.21666865671641788</v>
      </c>
      <c r="I59" s="28">
        <f t="shared" si="17"/>
        <v>23.617439999999998</v>
      </c>
      <c r="J59" s="28">
        <f t="shared" si="18"/>
        <v>12.727176</v>
      </c>
      <c r="K59" s="28">
        <f t="shared" si="19"/>
        <v>9.1058351999999996</v>
      </c>
      <c r="L59" s="28">
        <f t="shared" si="20"/>
        <v>7.2951647999999993</v>
      </c>
      <c r="M59" s="28">
        <f t="shared" si="21"/>
        <v>6.1142928000000003</v>
      </c>
    </row>
    <row r="60" spans="1:13" x14ac:dyDescent="0.25">
      <c r="A60" s="3" t="s">
        <v>72</v>
      </c>
      <c r="B60" s="3"/>
      <c r="C60" s="3"/>
      <c r="D60" s="3"/>
      <c r="E60" s="8">
        <v>76001329</v>
      </c>
      <c r="F60" s="38">
        <v>335</v>
      </c>
      <c r="G60" s="30">
        <v>326.28200000000004</v>
      </c>
      <c r="H60" s="6">
        <f t="shared" si="5"/>
        <v>2.602388059701477E-2</v>
      </c>
      <c r="I60" s="28">
        <f t="shared" si="17"/>
        <v>29.365380000000002</v>
      </c>
      <c r="J60" s="28">
        <f t="shared" si="18"/>
        <v>15.824677000000003</v>
      </c>
      <c r="K60" s="28">
        <f t="shared" si="19"/>
        <v>11.321985400000003</v>
      </c>
      <c r="L60" s="28">
        <f t="shared" si="20"/>
        <v>9.0706395999999998</v>
      </c>
      <c r="M60" s="28">
        <f t="shared" si="21"/>
        <v>7.6023706000000013</v>
      </c>
    </row>
    <row r="61" spans="1:13" x14ac:dyDescent="0.25">
      <c r="A61" s="3" t="s">
        <v>73</v>
      </c>
      <c r="B61" s="3"/>
      <c r="C61" s="3"/>
      <c r="D61" s="3"/>
      <c r="E61" s="8">
        <v>76001330</v>
      </c>
      <c r="F61" s="38">
        <v>335</v>
      </c>
      <c r="G61" s="30">
        <v>326.28200000000004</v>
      </c>
      <c r="H61" s="6">
        <f t="shared" si="5"/>
        <v>2.602388059701477E-2</v>
      </c>
      <c r="I61" s="28">
        <f t="shared" si="17"/>
        <v>29.365380000000002</v>
      </c>
      <c r="J61" s="28">
        <f t="shared" si="18"/>
        <v>15.824677000000003</v>
      </c>
      <c r="K61" s="28">
        <f t="shared" si="19"/>
        <v>11.321985400000003</v>
      </c>
      <c r="L61" s="28">
        <f t="shared" si="20"/>
        <v>9.0706395999999998</v>
      </c>
      <c r="M61" s="28">
        <f t="shared" si="21"/>
        <v>7.6023706000000013</v>
      </c>
    </row>
    <row r="62" spans="1:13" x14ac:dyDescent="0.25">
      <c r="A62" s="3" t="s">
        <v>74</v>
      </c>
      <c r="B62" s="3"/>
      <c r="C62" s="3"/>
      <c r="D62" s="3"/>
      <c r="E62" s="8">
        <v>76001331</v>
      </c>
      <c r="F62" s="38">
        <v>335</v>
      </c>
      <c r="G62" s="30">
        <v>326.28200000000004</v>
      </c>
      <c r="H62" s="6">
        <f t="shared" si="5"/>
        <v>2.602388059701477E-2</v>
      </c>
      <c r="I62" s="28">
        <f t="shared" si="17"/>
        <v>29.365380000000002</v>
      </c>
      <c r="J62" s="28">
        <f t="shared" si="18"/>
        <v>15.824677000000003</v>
      </c>
      <c r="K62" s="28">
        <f t="shared" si="19"/>
        <v>11.321985400000003</v>
      </c>
      <c r="L62" s="28">
        <f t="shared" si="20"/>
        <v>9.0706395999999998</v>
      </c>
      <c r="M62" s="28">
        <f t="shared" si="21"/>
        <v>7.6023706000000013</v>
      </c>
    </row>
    <row r="63" spans="1:13" x14ac:dyDescent="0.25">
      <c r="A63" s="3" t="s">
        <v>75</v>
      </c>
      <c r="B63" s="3"/>
      <c r="C63" s="3"/>
      <c r="D63" s="3"/>
      <c r="E63" s="8">
        <v>76001332</v>
      </c>
      <c r="F63" s="38">
        <v>335</v>
      </c>
      <c r="G63" s="30">
        <v>326.28200000000004</v>
      </c>
      <c r="H63" s="6">
        <f t="shared" si="5"/>
        <v>2.602388059701477E-2</v>
      </c>
      <c r="I63" s="28">
        <f t="shared" si="17"/>
        <v>29.365380000000002</v>
      </c>
      <c r="J63" s="28">
        <f t="shared" si="18"/>
        <v>15.824677000000003</v>
      </c>
      <c r="K63" s="28">
        <f t="shared" si="19"/>
        <v>11.321985400000003</v>
      </c>
      <c r="L63" s="28">
        <f t="shared" si="20"/>
        <v>9.0706395999999998</v>
      </c>
      <c r="M63" s="28">
        <f t="shared" si="21"/>
        <v>7.6023706000000013</v>
      </c>
    </row>
    <row r="64" spans="1:13" x14ac:dyDescent="0.25">
      <c r="A64" s="3" t="s">
        <v>76</v>
      </c>
      <c r="B64" s="3"/>
      <c r="C64" s="3"/>
      <c r="D64" s="3"/>
      <c r="E64" s="8">
        <v>76001333</v>
      </c>
      <c r="F64" s="38">
        <v>335</v>
      </c>
      <c r="G64" s="30">
        <v>326.28200000000004</v>
      </c>
      <c r="H64" s="6">
        <f t="shared" si="5"/>
        <v>2.602388059701477E-2</v>
      </c>
      <c r="I64" s="28">
        <f t="shared" si="17"/>
        <v>29.365380000000002</v>
      </c>
      <c r="J64" s="28">
        <f t="shared" si="18"/>
        <v>15.824677000000003</v>
      </c>
      <c r="K64" s="28">
        <f t="shared" si="19"/>
        <v>11.321985400000003</v>
      </c>
      <c r="L64" s="28">
        <f t="shared" si="20"/>
        <v>9.0706395999999998</v>
      </c>
      <c r="M64" s="28">
        <f t="shared" si="21"/>
        <v>7.6023706000000013</v>
      </c>
    </row>
    <row r="65" spans="1:13" x14ac:dyDescent="0.25">
      <c r="A65" s="3" t="s">
        <v>77</v>
      </c>
      <c r="B65" s="3"/>
      <c r="C65" s="3"/>
      <c r="D65" s="3"/>
      <c r="E65" s="8">
        <v>76001334</v>
      </c>
      <c r="F65" s="38">
        <v>335</v>
      </c>
      <c r="G65" s="30">
        <v>326.28200000000004</v>
      </c>
      <c r="H65" s="6">
        <f t="shared" si="5"/>
        <v>2.602388059701477E-2</v>
      </c>
      <c r="I65" s="28">
        <f t="shared" si="17"/>
        <v>29.365380000000002</v>
      </c>
      <c r="J65" s="28">
        <f t="shared" si="18"/>
        <v>15.824677000000003</v>
      </c>
      <c r="K65" s="28">
        <f t="shared" si="19"/>
        <v>11.321985400000003</v>
      </c>
      <c r="L65" s="28">
        <f t="shared" si="20"/>
        <v>9.0706395999999998</v>
      </c>
      <c r="M65" s="28">
        <f t="shared" si="21"/>
        <v>7.6023706000000013</v>
      </c>
    </row>
    <row r="66" spans="1:13" x14ac:dyDescent="0.25">
      <c r="A66" s="3" t="s">
        <v>78</v>
      </c>
      <c r="B66" s="3"/>
      <c r="C66" s="3"/>
      <c r="D66" s="3"/>
      <c r="E66" s="8">
        <v>76001335</v>
      </c>
      <c r="F66" s="38">
        <v>335</v>
      </c>
      <c r="G66" s="30">
        <v>326.28200000000004</v>
      </c>
      <c r="H66" s="6">
        <f t="shared" si="5"/>
        <v>2.602388059701477E-2</v>
      </c>
      <c r="I66" s="28">
        <f t="shared" si="17"/>
        <v>29.365380000000002</v>
      </c>
      <c r="J66" s="28">
        <f t="shared" si="18"/>
        <v>15.824677000000003</v>
      </c>
      <c r="K66" s="28">
        <f t="shared" si="19"/>
        <v>11.321985400000003</v>
      </c>
      <c r="L66" s="28">
        <f t="shared" si="20"/>
        <v>9.0706395999999998</v>
      </c>
      <c r="M66" s="28">
        <f t="shared" si="21"/>
        <v>7.6023706000000013</v>
      </c>
    </row>
    <row r="67" spans="1:13" x14ac:dyDescent="0.25">
      <c r="A67" s="3" t="s">
        <v>79</v>
      </c>
      <c r="B67" s="3"/>
      <c r="C67" s="3"/>
      <c r="D67" s="3"/>
      <c r="E67" s="8">
        <v>76001344</v>
      </c>
      <c r="F67" s="38">
        <v>190</v>
      </c>
      <c r="G67" s="30">
        <v>184.65700000000001</v>
      </c>
      <c r="H67" s="6">
        <f t="shared" si="5"/>
        <v>2.8121052631578936E-2</v>
      </c>
      <c r="I67" s="28">
        <f t="shared" si="17"/>
        <v>16.619130000000002</v>
      </c>
      <c r="J67" s="28">
        <f t="shared" si="18"/>
        <v>8.9558645000000006</v>
      </c>
      <c r="K67" s="28">
        <f t="shared" si="19"/>
        <v>6.4075979000000007</v>
      </c>
      <c r="L67" s="28">
        <f t="shared" si="20"/>
        <v>5.1334645999999999</v>
      </c>
      <c r="M67" s="28">
        <f t="shared" si="21"/>
        <v>4.3025081000000007</v>
      </c>
    </row>
    <row r="68" spans="1:13" x14ac:dyDescent="0.25">
      <c r="A68" s="3" t="s">
        <v>92</v>
      </c>
      <c r="B68" s="3"/>
      <c r="C68" s="3"/>
      <c r="D68" s="3"/>
      <c r="E68" s="9">
        <v>76001336</v>
      </c>
      <c r="F68" s="38">
        <v>0.2</v>
      </c>
      <c r="G68" s="30">
        <v>0.2</v>
      </c>
      <c r="H68" s="6">
        <f t="shared" si="5"/>
        <v>0</v>
      </c>
      <c r="I68" s="28">
        <f t="shared" si="17"/>
        <v>1.7999999999999999E-2</v>
      </c>
      <c r="J68" s="28">
        <f t="shared" si="18"/>
        <v>9.7000000000000003E-3</v>
      </c>
      <c r="K68" s="28">
        <f t="shared" si="19"/>
        <v>6.9400000000000009E-3</v>
      </c>
      <c r="L68" s="28">
        <f t="shared" si="20"/>
        <v>5.5599999999999998E-3</v>
      </c>
      <c r="M68" s="28">
        <f t="shared" si="21"/>
        <v>4.6600000000000001E-3</v>
      </c>
    </row>
    <row r="69" spans="1:13" x14ac:dyDescent="0.25">
      <c r="A69" s="3" t="s">
        <v>93</v>
      </c>
      <c r="B69" s="3"/>
      <c r="C69" s="3"/>
      <c r="D69" s="3"/>
      <c r="E69" s="8">
        <v>76001337</v>
      </c>
      <c r="F69" s="38">
        <v>0.35</v>
      </c>
      <c r="G69" s="30">
        <v>0.35</v>
      </c>
      <c r="H69" s="6">
        <f t="shared" si="5"/>
        <v>0</v>
      </c>
      <c r="I69" s="28">
        <f t="shared" si="17"/>
        <v>3.15E-2</v>
      </c>
      <c r="J69" s="28">
        <f t="shared" si="18"/>
        <v>1.6975000000000001E-2</v>
      </c>
      <c r="K69" s="28">
        <f t="shared" si="19"/>
        <v>1.2145E-2</v>
      </c>
      <c r="L69" s="28">
        <f t="shared" si="20"/>
        <v>9.7299999999999991E-3</v>
      </c>
      <c r="M69" s="28">
        <f t="shared" si="21"/>
        <v>8.1550000000000008E-3</v>
      </c>
    </row>
    <row r="70" spans="1:13" x14ac:dyDescent="0.25">
      <c r="A70" s="3" t="s">
        <v>94</v>
      </c>
      <c r="B70" s="3"/>
      <c r="C70" s="3"/>
      <c r="D70" s="3"/>
      <c r="E70" s="8">
        <v>76001338</v>
      </c>
      <c r="F70" s="38">
        <v>0.45</v>
      </c>
      <c r="G70" s="30">
        <v>0.45</v>
      </c>
      <c r="H70" s="6">
        <f t="shared" si="5"/>
        <v>0</v>
      </c>
      <c r="I70" s="28">
        <f t="shared" si="17"/>
        <v>4.0500000000000001E-2</v>
      </c>
      <c r="J70" s="28">
        <f t="shared" si="18"/>
        <v>2.1825000000000001E-2</v>
      </c>
      <c r="K70" s="28">
        <f t="shared" si="19"/>
        <v>1.5615E-2</v>
      </c>
      <c r="L70" s="28">
        <f t="shared" si="20"/>
        <v>1.251E-2</v>
      </c>
      <c r="M70" s="28">
        <f t="shared" si="21"/>
        <v>1.0485000000000001E-2</v>
      </c>
    </row>
    <row r="71" spans="1:13" x14ac:dyDescent="0.25">
      <c r="A71" s="3" t="s">
        <v>95</v>
      </c>
      <c r="B71" s="3"/>
      <c r="C71" s="3"/>
      <c r="D71" s="3"/>
      <c r="E71" s="8">
        <v>76001339</v>
      </c>
      <c r="F71" s="38">
        <v>0.55000000000000004</v>
      </c>
      <c r="G71" s="30">
        <v>0.55000000000000004</v>
      </c>
      <c r="H71" s="6">
        <f t="shared" si="5"/>
        <v>0</v>
      </c>
      <c r="I71" s="28">
        <f t="shared" si="17"/>
        <v>4.9500000000000002E-2</v>
      </c>
      <c r="J71" s="28">
        <f t="shared" si="18"/>
        <v>2.6675000000000004E-2</v>
      </c>
      <c r="K71" s="28">
        <f t="shared" si="19"/>
        <v>1.9085000000000001E-2</v>
      </c>
      <c r="L71" s="28">
        <f t="shared" si="20"/>
        <v>1.529E-2</v>
      </c>
      <c r="M71" s="28">
        <f t="shared" si="21"/>
        <v>1.2815000000000002E-2</v>
      </c>
    </row>
    <row r="72" spans="1:13" x14ac:dyDescent="0.25">
      <c r="A72" s="3" t="s">
        <v>96</v>
      </c>
      <c r="B72" s="3"/>
      <c r="C72" s="3"/>
      <c r="D72" s="3"/>
      <c r="E72" s="8">
        <v>76001340</v>
      </c>
      <c r="F72" s="38">
        <v>0.6</v>
      </c>
      <c r="G72" s="30">
        <v>0.6</v>
      </c>
      <c r="H72" s="6">
        <f t="shared" si="5"/>
        <v>0</v>
      </c>
      <c r="I72" s="28">
        <f t="shared" si="17"/>
        <v>5.3999999999999999E-2</v>
      </c>
      <c r="J72" s="28">
        <f t="shared" si="18"/>
        <v>2.9100000000000001E-2</v>
      </c>
      <c r="K72" s="28">
        <f t="shared" si="19"/>
        <v>2.0820000000000002E-2</v>
      </c>
      <c r="L72" s="28">
        <f t="shared" si="20"/>
        <v>1.6679999999999997E-2</v>
      </c>
      <c r="M72" s="28">
        <f t="shared" si="21"/>
        <v>1.3980000000000001E-2</v>
      </c>
    </row>
    <row r="73" spans="1:13" x14ac:dyDescent="0.25">
      <c r="A73" s="3" t="s">
        <v>97</v>
      </c>
      <c r="B73" s="3"/>
      <c r="C73" s="3"/>
      <c r="D73" s="3"/>
      <c r="E73" s="8">
        <v>76001353</v>
      </c>
      <c r="F73" s="38">
        <v>5</v>
      </c>
      <c r="G73" s="30">
        <v>5</v>
      </c>
      <c r="H73" s="6">
        <f t="shared" si="5"/>
        <v>0</v>
      </c>
      <c r="I73" s="28">
        <f t="shared" si="17"/>
        <v>0.44999999999999996</v>
      </c>
      <c r="J73" s="28">
        <f t="shared" si="18"/>
        <v>0.24249999999999999</v>
      </c>
      <c r="K73" s="28">
        <f t="shared" si="19"/>
        <v>0.17350000000000002</v>
      </c>
      <c r="L73" s="28">
        <f t="shared" si="20"/>
        <v>0.13899999999999998</v>
      </c>
      <c r="M73" s="28">
        <f t="shared" si="21"/>
        <v>0.11650000000000001</v>
      </c>
    </row>
    <row r="74" spans="1:13" x14ac:dyDescent="0.25">
      <c r="A74" s="3" t="s">
        <v>98</v>
      </c>
      <c r="B74" s="3"/>
      <c r="C74" s="3"/>
      <c r="D74" s="3"/>
      <c r="E74" s="8">
        <v>76001352</v>
      </c>
      <c r="F74" s="38">
        <v>10</v>
      </c>
      <c r="G74" s="30">
        <v>10</v>
      </c>
      <c r="H74" s="6">
        <f t="shared" si="5"/>
        <v>0</v>
      </c>
      <c r="I74" s="28">
        <f t="shared" si="17"/>
        <v>0.89999999999999991</v>
      </c>
      <c r="J74" s="28">
        <f t="shared" si="18"/>
        <v>0.48499999999999999</v>
      </c>
      <c r="K74" s="28">
        <f t="shared" si="19"/>
        <v>0.34700000000000003</v>
      </c>
      <c r="L74" s="28">
        <f t="shared" si="20"/>
        <v>0.27799999999999997</v>
      </c>
      <c r="M74" s="28">
        <f t="shared" si="21"/>
        <v>0.23300000000000001</v>
      </c>
    </row>
    <row r="75" spans="1:13" x14ac:dyDescent="0.25">
      <c r="A75" s="3" t="s">
        <v>99</v>
      </c>
      <c r="B75" s="3"/>
      <c r="C75" s="3"/>
      <c r="D75" s="3"/>
      <c r="E75" s="8">
        <v>76001306</v>
      </c>
      <c r="F75" s="38">
        <v>1.94</v>
      </c>
      <c r="G75" s="30">
        <v>1.94</v>
      </c>
      <c r="H75" s="6">
        <f t="shared" si="5"/>
        <v>0</v>
      </c>
      <c r="I75" s="28">
        <f t="shared" si="17"/>
        <v>0.17459999999999998</v>
      </c>
      <c r="J75" s="28">
        <f t="shared" si="18"/>
        <v>9.4090000000000007E-2</v>
      </c>
      <c r="K75" s="28">
        <f t="shared" si="19"/>
        <v>6.7318000000000003E-2</v>
      </c>
      <c r="L75" s="28">
        <f t="shared" si="20"/>
        <v>5.3931999999999994E-2</v>
      </c>
      <c r="M75" s="28">
        <f t="shared" si="21"/>
        <v>4.5201999999999999E-2</v>
      </c>
    </row>
    <row r="76" spans="1:13" x14ac:dyDescent="0.25">
      <c r="A76" s="3" t="s">
        <v>100</v>
      </c>
      <c r="B76" s="3"/>
      <c r="C76" s="3"/>
      <c r="D76" s="3"/>
      <c r="E76" s="8">
        <v>76001307</v>
      </c>
      <c r="F76" s="38">
        <v>4</v>
      </c>
      <c r="G76" s="30">
        <v>4</v>
      </c>
      <c r="H76" s="6">
        <f t="shared" si="5"/>
        <v>0</v>
      </c>
      <c r="I76" s="28">
        <f t="shared" si="17"/>
        <v>0.36</v>
      </c>
      <c r="J76" s="28">
        <f t="shared" si="18"/>
        <v>0.19400000000000001</v>
      </c>
      <c r="K76" s="28">
        <f t="shared" si="19"/>
        <v>0.13880000000000001</v>
      </c>
      <c r="L76" s="28">
        <f t="shared" si="20"/>
        <v>0.11119999999999999</v>
      </c>
      <c r="M76" s="28">
        <f t="shared" si="21"/>
        <v>9.3200000000000005E-2</v>
      </c>
    </row>
    <row r="77" spans="1:13" x14ac:dyDescent="0.25">
      <c r="A77" s="3" t="s">
        <v>101</v>
      </c>
      <c r="B77" s="3"/>
      <c r="C77" s="3"/>
      <c r="D77" s="3"/>
      <c r="E77" s="8">
        <v>76001305</v>
      </c>
      <c r="F77" s="38">
        <v>1014</v>
      </c>
      <c r="G77" s="30">
        <v>1014</v>
      </c>
      <c r="H77" s="6">
        <f t="shared" ref="H77:H133" si="22">1-G77/F77</f>
        <v>0</v>
      </c>
      <c r="I77" s="28">
        <f t="shared" si="17"/>
        <v>91.259999999999991</v>
      </c>
      <c r="J77" s="28">
        <f t="shared" si="18"/>
        <v>49.179000000000002</v>
      </c>
      <c r="K77" s="28">
        <f t="shared" si="19"/>
        <v>35.1858</v>
      </c>
      <c r="L77" s="28">
        <f t="shared" si="20"/>
        <v>28.1892</v>
      </c>
      <c r="M77" s="28">
        <f t="shared" si="21"/>
        <v>23.626200000000001</v>
      </c>
    </row>
    <row r="78" spans="1:13" x14ac:dyDescent="0.25">
      <c r="A78" s="3" t="s">
        <v>102</v>
      </c>
      <c r="B78" s="3"/>
      <c r="C78" s="3"/>
      <c r="D78" s="3"/>
      <c r="E78" s="8">
        <v>76001302</v>
      </c>
      <c r="F78" s="38">
        <v>624</v>
      </c>
      <c r="G78" s="30">
        <v>624</v>
      </c>
      <c r="H78" s="6">
        <f t="shared" si="22"/>
        <v>0</v>
      </c>
      <c r="I78" s="28">
        <f t="shared" si="17"/>
        <v>56.16</v>
      </c>
      <c r="J78" s="28">
        <f t="shared" si="18"/>
        <v>30.263999999999999</v>
      </c>
      <c r="K78" s="28">
        <f t="shared" si="19"/>
        <v>21.652800000000003</v>
      </c>
      <c r="L78" s="28">
        <f t="shared" si="20"/>
        <v>17.347199999999997</v>
      </c>
      <c r="M78" s="28">
        <f t="shared" si="21"/>
        <v>14.539200000000001</v>
      </c>
    </row>
    <row r="79" spans="1:13" x14ac:dyDescent="0.25">
      <c r="A79" s="3" t="s">
        <v>103</v>
      </c>
      <c r="B79" s="3"/>
      <c r="C79" s="3"/>
      <c r="D79" s="3"/>
      <c r="E79" s="8">
        <v>76001314</v>
      </c>
      <c r="F79" s="38">
        <v>0.34</v>
      </c>
      <c r="G79" s="30">
        <v>0.34</v>
      </c>
      <c r="H79" s="6">
        <f t="shared" si="22"/>
        <v>0</v>
      </c>
      <c r="I79" s="28">
        <f t="shared" si="17"/>
        <v>3.0600000000000002E-2</v>
      </c>
      <c r="J79" s="28">
        <f t="shared" si="18"/>
        <v>1.6490000000000001E-2</v>
      </c>
      <c r="K79" s="28">
        <f t="shared" si="19"/>
        <v>1.1798000000000001E-2</v>
      </c>
      <c r="L79" s="28">
        <f t="shared" si="20"/>
        <v>9.4520000000000003E-3</v>
      </c>
      <c r="M79" s="28">
        <f t="shared" si="21"/>
        <v>7.9220000000000002E-3</v>
      </c>
    </row>
    <row r="80" spans="1:13" x14ac:dyDescent="0.25">
      <c r="A80" s="3" t="s">
        <v>104</v>
      </c>
      <c r="B80" s="3"/>
      <c r="C80" s="3"/>
      <c r="D80" s="3"/>
      <c r="E80" s="8">
        <v>76001315</v>
      </c>
      <c r="F80" s="38">
        <v>0.44</v>
      </c>
      <c r="G80" s="30">
        <v>0.44</v>
      </c>
      <c r="H80" s="6">
        <f t="shared" si="22"/>
        <v>0</v>
      </c>
      <c r="I80" s="28">
        <f t="shared" si="17"/>
        <v>3.9599999999999996E-2</v>
      </c>
      <c r="J80" s="28">
        <f t="shared" si="18"/>
        <v>2.1340000000000001E-2</v>
      </c>
      <c r="K80" s="28">
        <f t="shared" si="19"/>
        <v>1.5268E-2</v>
      </c>
      <c r="L80" s="28">
        <f t="shared" si="20"/>
        <v>1.2232E-2</v>
      </c>
      <c r="M80" s="28">
        <f t="shared" si="21"/>
        <v>1.0252000000000001E-2</v>
      </c>
    </row>
    <row r="81" spans="1:13" x14ac:dyDescent="0.25">
      <c r="A81" s="3" t="s">
        <v>105</v>
      </c>
      <c r="B81" s="3"/>
      <c r="C81" s="3"/>
      <c r="D81" s="3"/>
      <c r="E81" s="8">
        <v>76001313</v>
      </c>
      <c r="F81" s="38">
        <v>1521</v>
      </c>
      <c r="G81" s="30">
        <v>1521</v>
      </c>
      <c r="H81" s="6">
        <f t="shared" si="22"/>
        <v>0</v>
      </c>
      <c r="I81" s="28">
        <f t="shared" si="17"/>
        <v>136.88999999999999</v>
      </c>
      <c r="J81" s="28">
        <f t="shared" si="18"/>
        <v>73.768500000000003</v>
      </c>
      <c r="K81" s="28">
        <f t="shared" si="19"/>
        <v>52.778700000000001</v>
      </c>
      <c r="L81" s="28">
        <f t="shared" si="20"/>
        <v>42.283799999999999</v>
      </c>
      <c r="M81" s="28">
        <f t="shared" si="21"/>
        <v>35.439300000000003</v>
      </c>
    </row>
    <row r="82" spans="1:13" x14ac:dyDescent="0.25">
      <c r="A82" s="3" t="s">
        <v>106</v>
      </c>
      <c r="B82" s="3"/>
      <c r="C82" s="3"/>
      <c r="D82" s="3"/>
      <c r="E82" s="8">
        <v>76001308</v>
      </c>
      <c r="F82" s="38">
        <v>611</v>
      </c>
      <c r="G82" s="30">
        <v>611</v>
      </c>
      <c r="H82" s="6">
        <f t="shared" si="22"/>
        <v>0</v>
      </c>
      <c r="I82" s="28">
        <f t="shared" si="17"/>
        <v>54.989999999999995</v>
      </c>
      <c r="J82" s="28">
        <f t="shared" si="18"/>
        <v>29.633500000000002</v>
      </c>
      <c r="K82" s="28">
        <f t="shared" si="19"/>
        <v>21.201700000000002</v>
      </c>
      <c r="L82" s="28">
        <f t="shared" si="20"/>
        <v>16.985799999999998</v>
      </c>
      <c r="M82" s="28">
        <f t="shared" si="21"/>
        <v>14.2363</v>
      </c>
    </row>
    <row r="83" spans="1:13" x14ac:dyDescent="0.25">
      <c r="A83" s="3" t="s">
        <v>107</v>
      </c>
      <c r="B83" s="3"/>
      <c r="C83" s="3"/>
      <c r="D83" s="3"/>
      <c r="E83" s="8">
        <v>76001317</v>
      </c>
      <c r="F83" s="38">
        <v>74</v>
      </c>
      <c r="G83" s="30">
        <v>74</v>
      </c>
      <c r="H83" s="6">
        <f t="shared" si="22"/>
        <v>0</v>
      </c>
      <c r="I83" s="28">
        <f t="shared" si="17"/>
        <v>6.66</v>
      </c>
      <c r="J83" s="28">
        <f t="shared" si="18"/>
        <v>3.589</v>
      </c>
      <c r="K83" s="28">
        <f t="shared" si="19"/>
        <v>2.5678000000000001</v>
      </c>
      <c r="L83" s="28">
        <f t="shared" si="20"/>
        <v>2.0571999999999999</v>
      </c>
      <c r="M83" s="28">
        <f t="shared" si="21"/>
        <v>1.7242000000000002</v>
      </c>
    </row>
    <row r="84" spans="1:13" x14ac:dyDescent="0.25">
      <c r="A84" s="3" t="s">
        <v>108</v>
      </c>
      <c r="B84" s="3"/>
      <c r="C84" s="3"/>
      <c r="D84" s="3"/>
      <c r="E84" s="8">
        <v>76001316</v>
      </c>
      <c r="F84" s="38">
        <v>148</v>
      </c>
      <c r="G84" s="30">
        <v>148</v>
      </c>
      <c r="H84" s="6">
        <f t="shared" si="22"/>
        <v>0</v>
      </c>
      <c r="I84" s="28">
        <f t="shared" si="17"/>
        <v>13.32</v>
      </c>
      <c r="J84" s="28">
        <f t="shared" si="18"/>
        <v>7.1779999999999999</v>
      </c>
      <c r="K84" s="28">
        <f t="shared" si="19"/>
        <v>5.1356000000000002</v>
      </c>
      <c r="L84" s="28">
        <f t="shared" si="20"/>
        <v>4.1143999999999998</v>
      </c>
      <c r="M84" s="28">
        <f t="shared" si="21"/>
        <v>3.4484000000000004</v>
      </c>
    </row>
    <row r="85" spans="1:13" x14ac:dyDescent="0.25">
      <c r="A85" s="3" t="s">
        <v>109</v>
      </c>
      <c r="B85" s="3"/>
      <c r="C85" s="3"/>
      <c r="D85" s="3"/>
      <c r="E85" s="8">
        <v>76001343</v>
      </c>
      <c r="F85" s="38">
        <v>1404</v>
      </c>
      <c r="G85" s="30">
        <v>1404</v>
      </c>
      <c r="H85" s="6">
        <f t="shared" si="22"/>
        <v>0</v>
      </c>
      <c r="I85" s="28">
        <f t="shared" si="17"/>
        <v>126.36</v>
      </c>
      <c r="J85" s="28">
        <f t="shared" si="18"/>
        <v>68.094000000000008</v>
      </c>
      <c r="K85" s="28">
        <f t="shared" si="19"/>
        <v>48.718800000000002</v>
      </c>
      <c r="L85" s="28">
        <f t="shared" si="20"/>
        <v>39.031199999999998</v>
      </c>
      <c r="M85" s="28">
        <f t="shared" si="21"/>
        <v>32.713200000000001</v>
      </c>
    </row>
    <row r="86" spans="1:13" x14ac:dyDescent="0.25">
      <c r="A86" s="3" t="s">
        <v>110</v>
      </c>
      <c r="B86" s="3"/>
      <c r="C86" s="3"/>
      <c r="D86" s="3"/>
      <c r="E86" s="8">
        <v>76001349</v>
      </c>
      <c r="F86" s="38">
        <v>1885</v>
      </c>
      <c r="G86" s="30">
        <v>1885</v>
      </c>
      <c r="H86" s="6">
        <f t="shared" si="22"/>
        <v>0</v>
      </c>
      <c r="I86" s="28">
        <f t="shared" si="17"/>
        <v>169.65</v>
      </c>
      <c r="J86" s="28">
        <f t="shared" si="18"/>
        <v>91.422499999999999</v>
      </c>
      <c r="K86" s="28">
        <f t="shared" si="19"/>
        <v>65.409500000000008</v>
      </c>
      <c r="L86" s="28">
        <f t="shared" si="20"/>
        <v>52.402999999999999</v>
      </c>
      <c r="M86" s="28">
        <f t="shared" si="21"/>
        <v>43.920500000000004</v>
      </c>
    </row>
    <row r="87" spans="1:13" x14ac:dyDescent="0.25">
      <c r="A87" s="3" t="s">
        <v>111</v>
      </c>
      <c r="B87" s="3"/>
      <c r="C87" s="3"/>
      <c r="D87" s="3"/>
      <c r="E87" s="8">
        <v>76001346</v>
      </c>
      <c r="F87" s="38">
        <v>975</v>
      </c>
      <c r="G87" s="30">
        <v>975</v>
      </c>
      <c r="H87" s="6">
        <f t="shared" si="22"/>
        <v>0</v>
      </c>
      <c r="I87" s="28">
        <f t="shared" si="17"/>
        <v>87.75</v>
      </c>
      <c r="J87" s="28">
        <f t="shared" si="18"/>
        <v>47.287500000000001</v>
      </c>
      <c r="K87" s="28">
        <f t="shared" si="19"/>
        <v>33.832500000000003</v>
      </c>
      <c r="L87" s="28">
        <f t="shared" si="20"/>
        <v>27.104999999999997</v>
      </c>
      <c r="M87" s="28">
        <f t="shared" si="21"/>
        <v>22.717500000000001</v>
      </c>
    </row>
    <row r="88" spans="1:13" x14ac:dyDescent="0.25">
      <c r="A88" s="3" t="s">
        <v>112</v>
      </c>
      <c r="B88" s="3"/>
      <c r="C88" s="3"/>
      <c r="D88" s="3"/>
      <c r="E88" s="8">
        <v>76001350</v>
      </c>
      <c r="F88" s="38">
        <v>8.75</v>
      </c>
      <c r="G88" s="30">
        <v>8.75</v>
      </c>
      <c r="H88" s="6">
        <f t="shared" si="22"/>
        <v>0</v>
      </c>
      <c r="I88" s="28">
        <f t="shared" si="17"/>
        <v>0.78749999999999998</v>
      </c>
      <c r="J88" s="28">
        <f t="shared" si="18"/>
        <v>0.424375</v>
      </c>
      <c r="K88" s="28">
        <f t="shared" si="19"/>
        <v>0.30362500000000003</v>
      </c>
      <c r="L88" s="28">
        <f t="shared" si="20"/>
        <v>0.24324999999999999</v>
      </c>
      <c r="M88" s="28">
        <f t="shared" si="21"/>
        <v>0.203875</v>
      </c>
    </row>
    <row r="89" spans="1:13" x14ac:dyDescent="0.25">
      <c r="A89" s="3" t="s">
        <v>113</v>
      </c>
      <c r="B89" s="3"/>
      <c r="C89" s="3"/>
      <c r="D89" s="3"/>
      <c r="E89" s="8">
        <v>76001341</v>
      </c>
      <c r="F89" s="38">
        <v>143</v>
      </c>
      <c r="G89" s="30">
        <v>143</v>
      </c>
      <c r="H89" s="6">
        <f t="shared" si="22"/>
        <v>0</v>
      </c>
      <c r="I89" s="28">
        <f t="shared" si="17"/>
        <v>12.87</v>
      </c>
      <c r="J89" s="28">
        <f t="shared" si="18"/>
        <v>6.9355000000000002</v>
      </c>
      <c r="K89" s="28">
        <f t="shared" si="19"/>
        <v>4.9621000000000004</v>
      </c>
      <c r="L89" s="28">
        <f t="shared" si="20"/>
        <v>3.9753999999999996</v>
      </c>
      <c r="M89" s="28">
        <f t="shared" si="21"/>
        <v>3.3319000000000001</v>
      </c>
    </row>
    <row r="90" spans="1:13" x14ac:dyDescent="0.25">
      <c r="A90" s="3" t="s">
        <v>114</v>
      </c>
      <c r="B90" s="3"/>
      <c r="C90" s="3"/>
      <c r="D90" s="3"/>
      <c r="E90" s="8">
        <v>76001342</v>
      </c>
      <c r="F90" s="38">
        <v>1157.1500000000001</v>
      </c>
      <c r="G90" s="30">
        <v>1157.1500000000001</v>
      </c>
      <c r="H90" s="6">
        <f t="shared" si="22"/>
        <v>0</v>
      </c>
      <c r="I90" s="28">
        <f t="shared" si="17"/>
        <v>104.1435</v>
      </c>
      <c r="J90" s="28">
        <f t="shared" si="18"/>
        <v>56.121775000000007</v>
      </c>
      <c r="K90" s="28">
        <f t="shared" si="19"/>
        <v>40.153105000000004</v>
      </c>
      <c r="L90" s="28">
        <f t="shared" si="20"/>
        <v>32.168770000000002</v>
      </c>
      <c r="M90" s="28">
        <f t="shared" si="21"/>
        <v>26.961595000000003</v>
      </c>
    </row>
    <row r="91" spans="1:13" x14ac:dyDescent="0.25">
      <c r="A91" s="3" t="s">
        <v>80</v>
      </c>
      <c r="B91" s="3"/>
      <c r="C91" s="3"/>
      <c r="D91" s="3"/>
      <c r="E91" s="8">
        <v>76001401</v>
      </c>
      <c r="F91" s="38">
        <v>2250</v>
      </c>
      <c r="G91" s="30">
        <v>2250</v>
      </c>
      <c r="H91" s="6">
        <f t="shared" si="22"/>
        <v>0</v>
      </c>
      <c r="I91" s="28">
        <f t="shared" si="17"/>
        <v>202.5</v>
      </c>
      <c r="J91" s="28">
        <f t="shared" si="18"/>
        <v>109.125</v>
      </c>
      <c r="K91" s="28">
        <f t="shared" si="19"/>
        <v>78.075000000000003</v>
      </c>
      <c r="L91" s="28">
        <f t="shared" si="20"/>
        <v>62.55</v>
      </c>
      <c r="M91" s="28">
        <f t="shared" si="21"/>
        <v>52.425000000000004</v>
      </c>
    </row>
    <row r="92" spans="1:13" x14ac:dyDescent="0.25">
      <c r="A92" s="3" t="s">
        <v>81</v>
      </c>
      <c r="B92" s="3"/>
      <c r="C92" s="3"/>
      <c r="D92" s="3"/>
      <c r="E92" s="8">
        <v>76001402</v>
      </c>
      <c r="F92" s="38">
        <v>3500</v>
      </c>
      <c r="G92" s="30">
        <v>3500</v>
      </c>
      <c r="H92" s="6">
        <f t="shared" si="22"/>
        <v>0</v>
      </c>
      <c r="I92" s="28">
        <f t="shared" si="17"/>
        <v>315</v>
      </c>
      <c r="J92" s="28">
        <f t="shared" si="18"/>
        <v>169.75</v>
      </c>
      <c r="K92" s="28">
        <f t="shared" si="19"/>
        <v>121.45</v>
      </c>
      <c r="L92" s="28">
        <f t="shared" si="20"/>
        <v>97.3</v>
      </c>
      <c r="M92" s="28">
        <f t="shared" si="21"/>
        <v>81.550000000000011</v>
      </c>
    </row>
    <row r="93" spans="1:13" x14ac:dyDescent="0.25">
      <c r="A93" s="3" t="s">
        <v>82</v>
      </c>
      <c r="B93" s="3"/>
      <c r="C93" s="3"/>
      <c r="D93" s="3"/>
      <c r="E93" s="8">
        <v>76001403</v>
      </c>
      <c r="F93" s="38">
        <v>5000</v>
      </c>
      <c r="G93" s="30">
        <v>5000</v>
      </c>
      <c r="H93" s="6">
        <f t="shared" si="22"/>
        <v>0</v>
      </c>
      <c r="I93" s="28">
        <f t="shared" si="17"/>
        <v>450</v>
      </c>
      <c r="J93" s="28">
        <f t="shared" si="18"/>
        <v>242.5</v>
      </c>
      <c r="K93" s="28">
        <f t="shared" si="19"/>
        <v>173.5</v>
      </c>
      <c r="L93" s="28">
        <f t="shared" si="20"/>
        <v>139</v>
      </c>
      <c r="M93" s="28">
        <f t="shared" si="21"/>
        <v>116.5</v>
      </c>
    </row>
    <row r="94" spans="1:13" x14ac:dyDescent="0.25">
      <c r="A94" s="3" t="s">
        <v>83</v>
      </c>
      <c r="B94" s="3"/>
      <c r="C94" s="3"/>
      <c r="D94" s="3"/>
      <c r="E94" s="8">
        <v>76001404</v>
      </c>
      <c r="F94" s="38">
        <v>6000</v>
      </c>
      <c r="G94" s="30">
        <v>6000</v>
      </c>
      <c r="H94" s="6">
        <f t="shared" si="22"/>
        <v>0</v>
      </c>
      <c r="I94" s="28">
        <f t="shared" si="17"/>
        <v>540</v>
      </c>
      <c r="J94" s="28">
        <f t="shared" si="18"/>
        <v>291</v>
      </c>
      <c r="K94" s="28">
        <f t="shared" si="19"/>
        <v>208.20000000000002</v>
      </c>
      <c r="L94" s="28">
        <f t="shared" si="20"/>
        <v>166.79999999999998</v>
      </c>
      <c r="M94" s="28">
        <f t="shared" si="21"/>
        <v>139.80000000000001</v>
      </c>
    </row>
    <row r="95" spans="1:13" x14ac:dyDescent="0.25">
      <c r="A95" s="3" t="s">
        <v>84</v>
      </c>
      <c r="B95" s="3"/>
      <c r="C95" s="3"/>
      <c r="D95" s="3"/>
      <c r="E95" s="8">
        <v>76001405</v>
      </c>
      <c r="F95" s="38">
        <v>500</v>
      </c>
      <c r="G95" s="30">
        <v>500</v>
      </c>
      <c r="H95" s="6">
        <f t="shared" si="22"/>
        <v>0</v>
      </c>
      <c r="I95" s="28">
        <f t="shared" si="17"/>
        <v>45</v>
      </c>
      <c r="J95" s="28">
        <f t="shared" si="18"/>
        <v>24.25</v>
      </c>
      <c r="K95" s="28">
        <f t="shared" si="19"/>
        <v>17.350000000000001</v>
      </c>
      <c r="L95" s="28">
        <f t="shared" si="20"/>
        <v>13.899999999999999</v>
      </c>
      <c r="M95" s="28">
        <f t="shared" si="21"/>
        <v>11.65</v>
      </c>
    </row>
    <row r="96" spans="1:13" x14ac:dyDescent="0.25">
      <c r="A96" s="3" t="s">
        <v>85</v>
      </c>
      <c r="B96" s="3"/>
      <c r="C96" s="3"/>
      <c r="D96" s="3"/>
      <c r="E96" s="8">
        <v>76001406</v>
      </c>
      <c r="F96" s="38">
        <v>675</v>
      </c>
      <c r="G96" s="30">
        <v>675</v>
      </c>
      <c r="H96" s="6">
        <f t="shared" si="22"/>
        <v>0</v>
      </c>
      <c r="I96" s="28">
        <f t="shared" si="17"/>
        <v>60.75</v>
      </c>
      <c r="J96" s="28">
        <f t="shared" si="18"/>
        <v>32.737500000000004</v>
      </c>
      <c r="K96" s="28">
        <f t="shared" si="19"/>
        <v>23.422499999999999</v>
      </c>
      <c r="L96" s="28">
        <f t="shared" si="20"/>
        <v>18.765000000000001</v>
      </c>
      <c r="M96" s="28">
        <f t="shared" si="21"/>
        <v>15.727500000000001</v>
      </c>
    </row>
    <row r="97" spans="1:13" x14ac:dyDescent="0.25">
      <c r="A97" s="3" t="s">
        <v>86</v>
      </c>
      <c r="B97" s="3"/>
      <c r="C97" s="3"/>
      <c r="D97" s="3"/>
      <c r="E97" s="8">
        <v>76001407</v>
      </c>
      <c r="F97" s="38">
        <v>1125</v>
      </c>
      <c r="G97" s="30">
        <v>1125</v>
      </c>
      <c r="H97" s="6">
        <f t="shared" si="22"/>
        <v>0</v>
      </c>
      <c r="I97" s="28">
        <f t="shared" si="17"/>
        <v>101.25</v>
      </c>
      <c r="J97" s="28">
        <f t="shared" si="18"/>
        <v>54.5625</v>
      </c>
      <c r="K97" s="28">
        <f t="shared" si="19"/>
        <v>39.037500000000001</v>
      </c>
      <c r="L97" s="28">
        <f t="shared" si="20"/>
        <v>31.274999999999999</v>
      </c>
      <c r="M97" s="28">
        <f t="shared" si="21"/>
        <v>26.212500000000002</v>
      </c>
    </row>
    <row r="98" spans="1:13" x14ac:dyDescent="0.25">
      <c r="A98" s="3" t="s">
        <v>87</v>
      </c>
      <c r="B98" s="3"/>
      <c r="C98" s="3"/>
      <c r="D98" s="3"/>
      <c r="E98" s="8">
        <v>76001408</v>
      </c>
      <c r="F98" s="38">
        <v>1500</v>
      </c>
      <c r="G98" s="30">
        <v>1500</v>
      </c>
      <c r="H98" s="6">
        <f t="shared" si="22"/>
        <v>0</v>
      </c>
      <c r="I98" s="28">
        <f t="shared" si="17"/>
        <v>135</v>
      </c>
      <c r="J98" s="28">
        <f t="shared" si="18"/>
        <v>72.75</v>
      </c>
      <c r="K98" s="28">
        <f t="shared" si="19"/>
        <v>52.050000000000004</v>
      </c>
      <c r="L98" s="28">
        <f t="shared" si="20"/>
        <v>41.699999999999996</v>
      </c>
      <c r="M98" s="28">
        <f t="shared" si="21"/>
        <v>34.950000000000003</v>
      </c>
    </row>
    <row r="99" spans="1:13" x14ac:dyDescent="0.25">
      <c r="A99" s="3" t="s">
        <v>88</v>
      </c>
      <c r="B99" s="3"/>
      <c r="C99" s="3"/>
      <c r="D99" s="3"/>
      <c r="E99" s="8">
        <v>76001409</v>
      </c>
      <c r="F99" s="38">
        <v>1800</v>
      </c>
      <c r="G99" s="30">
        <v>1800</v>
      </c>
      <c r="H99" s="6">
        <f t="shared" si="22"/>
        <v>0</v>
      </c>
      <c r="I99" s="28">
        <f t="shared" si="17"/>
        <v>162</v>
      </c>
      <c r="J99" s="28">
        <f t="shared" si="18"/>
        <v>87.3</v>
      </c>
      <c r="K99" s="28">
        <f t="shared" si="19"/>
        <v>62.46</v>
      </c>
      <c r="L99" s="28">
        <f t="shared" si="20"/>
        <v>50.04</v>
      </c>
      <c r="M99" s="28">
        <f t="shared" si="21"/>
        <v>41.940000000000005</v>
      </c>
    </row>
    <row r="100" spans="1:13" x14ac:dyDescent="0.25">
      <c r="A100" s="3" t="s">
        <v>89</v>
      </c>
      <c r="B100" s="3"/>
      <c r="C100" s="3"/>
      <c r="D100" s="3"/>
      <c r="E100" s="8">
        <v>76001410</v>
      </c>
      <c r="F100" s="38">
        <v>150</v>
      </c>
      <c r="G100" s="30">
        <v>150</v>
      </c>
      <c r="H100" s="6">
        <f t="shared" si="22"/>
        <v>0</v>
      </c>
      <c r="I100" s="28">
        <f t="shared" si="17"/>
        <v>13.5</v>
      </c>
      <c r="J100" s="28">
        <f t="shared" si="18"/>
        <v>7.2750000000000004</v>
      </c>
      <c r="K100" s="28">
        <f t="shared" si="19"/>
        <v>5.2050000000000001</v>
      </c>
      <c r="L100" s="28">
        <f t="shared" si="20"/>
        <v>4.17</v>
      </c>
      <c r="M100" s="28">
        <f t="shared" si="21"/>
        <v>3.4950000000000001</v>
      </c>
    </row>
    <row r="101" spans="1:13" x14ac:dyDescent="0.25">
      <c r="A101" s="3" t="s">
        <v>90</v>
      </c>
      <c r="B101" s="3"/>
      <c r="C101" s="3"/>
      <c r="D101" s="3"/>
      <c r="E101" s="8">
        <v>76001411</v>
      </c>
      <c r="F101" s="38">
        <v>3500</v>
      </c>
      <c r="G101" s="30">
        <v>3500</v>
      </c>
      <c r="H101" s="6">
        <f t="shared" si="22"/>
        <v>0</v>
      </c>
      <c r="I101" s="28">
        <f t="shared" si="17"/>
        <v>315</v>
      </c>
      <c r="J101" s="28">
        <f t="shared" si="18"/>
        <v>169.75</v>
      </c>
      <c r="K101" s="28">
        <f t="shared" si="19"/>
        <v>121.45</v>
      </c>
      <c r="L101" s="28">
        <f t="shared" si="20"/>
        <v>97.3</v>
      </c>
      <c r="M101" s="28">
        <f t="shared" si="21"/>
        <v>81.550000000000011</v>
      </c>
    </row>
    <row r="102" spans="1:13" x14ac:dyDescent="0.25">
      <c r="A102" s="3" t="s">
        <v>91</v>
      </c>
      <c r="B102" s="3"/>
      <c r="C102" s="3"/>
      <c r="D102" s="3"/>
      <c r="E102" s="8">
        <v>76001412</v>
      </c>
      <c r="F102" s="38">
        <v>6000</v>
      </c>
      <c r="G102" s="30">
        <v>6000</v>
      </c>
      <c r="H102" s="6">
        <f t="shared" si="22"/>
        <v>0</v>
      </c>
      <c r="I102" s="28">
        <f t="shared" si="17"/>
        <v>540</v>
      </c>
      <c r="J102" s="28">
        <f t="shared" si="18"/>
        <v>291</v>
      </c>
      <c r="K102" s="28">
        <f t="shared" si="19"/>
        <v>208.20000000000002</v>
      </c>
      <c r="L102" s="28">
        <f t="shared" si="20"/>
        <v>166.79999999999998</v>
      </c>
      <c r="M102" s="28">
        <f t="shared" si="21"/>
        <v>139.80000000000001</v>
      </c>
    </row>
    <row r="103" spans="1:13" x14ac:dyDescent="0.25">
      <c r="A103" s="3" t="s">
        <v>16</v>
      </c>
      <c r="B103" s="3"/>
      <c r="C103" s="3"/>
      <c r="D103" s="3"/>
      <c r="E103" s="8">
        <v>42937601</v>
      </c>
      <c r="F103" s="38">
        <v>65</v>
      </c>
      <c r="G103" s="30">
        <v>50.38</v>
      </c>
      <c r="H103" s="6">
        <f t="shared" si="22"/>
        <v>0.22492307692307689</v>
      </c>
      <c r="I103" s="28">
        <f t="shared" si="17"/>
        <v>4.5342000000000002</v>
      </c>
      <c r="J103" s="28">
        <f t="shared" si="18"/>
        <v>2.4434300000000002</v>
      </c>
      <c r="K103" s="28">
        <f t="shared" si="19"/>
        <v>1.7481860000000002</v>
      </c>
      <c r="L103" s="28">
        <f t="shared" si="20"/>
        <v>1.4005639999999999</v>
      </c>
      <c r="M103" s="28">
        <f t="shared" si="21"/>
        <v>1.1738540000000002</v>
      </c>
    </row>
    <row r="104" spans="1:13" x14ac:dyDescent="0.25">
      <c r="A104" s="3" t="s">
        <v>51</v>
      </c>
      <c r="B104" s="3"/>
      <c r="C104" s="3"/>
      <c r="D104" s="3"/>
      <c r="E104" s="8">
        <v>44917604</v>
      </c>
      <c r="F104" s="38">
        <v>86</v>
      </c>
      <c r="G104" s="30">
        <v>47.300000000000004</v>
      </c>
      <c r="H104" s="6">
        <f t="shared" si="22"/>
        <v>0.44999999999999996</v>
      </c>
      <c r="I104" s="28">
        <f t="shared" ref="I104:I128" si="23">G104*0.09</f>
        <v>4.2570000000000006</v>
      </c>
      <c r="J104" s="28">
        <f t="shared" ref="J104:J128" si="24">G104*0.0485</f>
        <v>2.2940500000000004</v>
      </c>
      <c r="K104" s="28">
        <f t="shared" ref="K104:K128" si="25">G104*0.0347</f>
        <v>1.6413100000000003</v>
      </c>
      <c r="L104" s="28">
        <f t="shared" ref="L104:L128" si="26">G104*0.0278</f>
        <v>1.31494</v>
      </c>
      <c r="M104" s="28">
        <f t="shared" ref="M104:M128" si="27">G104*0.0233</f>
        <v>1.1020900000000002</v>
      </c>
    </row>
    <row r="105" spans="1:13" x14ac:dyDescent="0.25">
      <c r="A105" s="3" t="s">
        <v>47</v>
      </c>
      <c r="B105" s="3"/>
      <c r="C105" s="3"/>
      <c r="D105" s="3"/>
      <c r="E105" s="8">
        <v>44968306</v>
      </c>
      <c r="F105" s="38">
        <v>200</v>
      </c>
      <c r="G105" s="30">
        <v>109.67000000000002</v>
      </c>
      <c r="H105" s="6">
        <f t="shared" si="22"/>
        <v>0.45164999999999988</v>
      </c>
      <c r="I105" s="28">
        <f t="shared" si="23"/>
        <v>9.8703000000000003</v>
      </c>
      <c r="J105" s="28">
        <f t="shared" si="24"/>
        <v>5.318995000000001</v>
      </c>
      <c r="K105" s="28">
        <f t="shared" si="25"/>
        <v>3.8055490000000005</v>
      </c>
      <c r="L105" s="28">
        <f t="shared" si="26"/>
        <v>3.0488260000000005</v>
      </c>
      <c r="M105" s="28">
        <f t="shared" si="27"/>
        <v>2.5553110000000006</v>
      </c>
    </row>
    <row r="106" spans="1:13" x14ac:dyDescent="0.25">
      <c r="A106" s="3" t="s">
        <v>50</v>
      </c>
      <c r="B106" s="3"/>
      <c r="C106" s="3"/>
      <c r="D106" s="3"/>
      <c r="E106" s="8">
        <v>44973565</v>
      </c>
      <c r="F106" s="38">
        <v>174</v>
      </c>
      <c r="G106" s="30">
        <v>95.26</v>
      </c>
      <c r="H106" s="6">
        <f t="shared" si="22"/>
        <v>0.45252873563218388</v>
      </c>
      <c r="I106" s="28">
        <f t="shared" si="23"/>
        <v>8.5733999999999995</v>
      </c>
      <c r="J106" s="28">
        <f t="shared" si="24"/>
        <v>4.6201100000000004</v>
      </c>
      <c r="K106" s="28">
        <f t="shared" si="25"/>
        <v>3.3055220000000003</v>
      </c>
      <c r="L106" s="28">
        <f t="shared" si="26"/>
        <v>2.648228</v>
      </c>
      <c r="M106" s="28">
        <f t="shared" si="27"/>
        <v>2.2195580000000001</v>
      </c>
    </row>
    <row r="107" spans="1:13" x14ac:dyDescent="0.25">
      <c r="A107" s="3" t="s">
        <v>49</v>
      </c>
      <c r="B107" s="3"/>
      <c r="C107" s="3"/>
      <c r="D107" s="3"/>
      <c r="E107" s="8">
        <v>44973566</v>
      </c>
      <c r="F107" s="38">
        <v>174</v>
      </c>
      <c r="G107" s="30">
        <v>95.26</v>
      </c>
      <c r="H107" s="6">
        <f t="shared" si="22"/>
        <v>0.45252873563218388</v>
      </c>
      <c r="I107" s="28">
        <f t="shared" si="23"/>
        <v>8.5733999999999995</v>
      </c>
      <c r="J107" s="28">
        <f t="shared" si="24"/>
        <v>4.6201100000000004</v>
      </c>
      <c r="K107" s="28">
        <f t="shared" si="25"/>
        <v>3.3055220000000003</v>
      </c>
      <c r="L107" s="28">
        <f t="shared" si="26"/>
        <v>2.648228</v>
      </c>
      <c r="M107" s="28">
        <f t="shared" si="27"/>
        <v>2.2195580000000001</v>
      </c>
    </row>
    <row r="108" spans="1:13" x14ac:dyDescent="0.25">
      <c r="A108" s="3" t="s">
        <v>48</v>
      </c>
      <c r="B108" s="3"/>
      <c r="C108" s="3"/>
      <c r="D108" s="3"/>
      <c r="E108" s="8">
        <v>44973567</v>
      </c>
      <c r="F108" s="38">
        <v>174</v>
      </c>
      <c r="G108" s="30">
        <v>95.26</v>
      </c>
      <c r="H108" s="6">
        <f t="shared" si="22"/>
        <v>0.45252873563218388</v>
      </c>
      <c r="I108" s="28">
        <f t="shared" si="23"/>
        <v>8.5733999999999995</v>
      </c>
      <c r="J108" s="28">
        <f t="shared" si="24"/>
        <v>4.6201100000000004</v>
      </c>
      <c r="K108" s="28">
        <f t="shared" si="25"/>
        <v>3.3055220000000003</v>
      </c>
      <c r="L108" s="28">
        <f t="shared" si="26"/>
        <v>2.648228</v>
      </c>
      <c r="M108" s="28">
        <f t="shared" si="27"/>
        <v>2.2195580000000001</v>
      </c>
    </row>
    <row r="109" spans="1:13" x14ac:dyDescent="0.25">
      <c r="A109" s="3" t="s">
        <v>46</v>
      </c>
      <c r="B109" s="3"/>
      <c r="C109" s="3"/>
      <c r="D109" s="3"/>
      <c r="E109" s="8">
        <v>44973568</v>
      </c>
      <c r="F109" s="38">
        <v>66</v>
      </c>
      <c r="G109" s="30">
        <v>36.300000000000004</v>
      </c>
      <c r="H109" s="6">
        <f t="shared" si="22"/>
        <v>0.44999999999999996</v>
      </c>
      <c r="I109" s="28">
        <f t="shared" si="23"/>
        <v>3.2670000000000003</v>
      </c>
      <c r="J109" s="28">
        <f t="shared" si="24"/>
        <v>1.7605500000000003</v>
      </c>
      <c r="K109" s="28">
        <f t="shared" si="25"/>
        <v>1.2596100000000001</v>
      </c>
      <c r="L109" s="28">
        <f t="shared" si="26"/>
        <v>1.0091400000000001</v>
      </c>
      <c r="M109" s="28">
        <f t="shared" si="27"/>
        <v>0.84579000000000015</v>
      </c>
    </row>
    <row r="110" spans="1:13" x14ac:dyDescent="0.25">
      <c r="A110" s="3" t="s">
        <v>27</v>
      </c>
      <c r="B110" s="3"/>
      <c r="C110" s="3"/>
      <c r="D110" s="3"/>
      <c r="E110" s="8">
        <v>45395717</v>
      </c>
      <c r="F110" s="38">
        <v>129</v>
      </c>
      <c r="G110" s="30">
        <v>70.510000000000005</v>
      </c>
      <c r="H110" s="6">
        <f t="shared" si="22"/>
        <v>0.45341085271317827</v>
      </c>
      <c r="I110" s="28">
        <f t="shared" si="23"/>
        <v>6.3459000000000003</v>
      </c>
      <c r="J110" s="28">
        <f t="shared" si="24"/>
        <v>3.4197350000000002</v>
      </c>
      <c r="K110" s="28">
        <f t="shared" si="25"/>
        <v>2.4466970000000003</v>
      </c>
      <c r="L110" s="28">
        <f t="shared" si="26"/>
        <v>1.960178</v>
      </c>
      <c r="M110" s="28">
        <f t="shared" si="27"/>
        <v>1.6428830000000003</v>
      </c>
    </row>
    <row r="111" spans="1:13" x14ac:dyDescent="0.25">
      <c r="A111" s="3" t="s">
        <v>26</v>
      </c>
      <c r="B111" s="3"/>
      <c r="C111" s="3"/>
      <c r="D111" s="3"/>
      <c r="E111" s="8">
        <v>45395718</v>
      </c>
      <c r="F111" s="38">
        <v>129</v>
      </c>
      <c r="G111" s="30">
        <v>70.510000000000005</v>
      </c>
      <c r="H111" s="6">
        <f t="shared" si="22"/>
        <v>0.45341085271317827</v>
      </c>
      <c r="I111" s="28">
        <f t="shared" si="23"/>
        <v>6.3459000000000003</v>
      </c>
      <c r="J111" s="28">
        <f t="shared" si="24"/>
        <v>3.4197350000000002</v>
      </c>
      <c r="K111" s="28">
        <f t="shared" si="25"/>
        <v>2.4466970000000003</v>
      </c>
      <c r="L111" s="28">
        <f t="shared" si="26"/>
        <v>1.960178</v>
      </c>
      <c r="M111" s="28">
        <f t="shared" si="27"/>
        <v>1.6428830000000003</v>
      </c>
    </row>
    <row r="112" spans="1:13" x14ac:dyDescent="0.25">
      <c r="A112" s="3" t="s">
        <v>25</v>
      </c>
      <c r="B112" s="3"/>
      <c r="C112" s="3"/>
      <c r="D112" s="3"/>
      <c r="E112" s="8">
        <v>45395719</v>
      </c>
      <c r="F112" s="38">
        <v>129</v>
      </c>
      <c r="G112" s="30">
        <v>70.510000000000005</v>
      </c>
      <c r="H112" s="6">
        <f t="shared" si="22"/>
        <v>0.45341085271317827</v>
      </c>
      <c r="I112" s="28">
        <f t="shared" si="23"/>
        <v>6.3459000000000003</v>
      </c>
      <c r="J112" s="28">
        <f t="shared" si="24"/>
        <v>3.4197350000000002</v>
      </c>
      <c r="K112" s="28">
        <f t="shared" si="25"/>
        <v>2.4466970000000003</v>
      </c>
      <c r="L112" s="28">
        <f t="shared" si="26"/>
        <v>1.960178</v>
      </c>
      <c r="M112" s="28">
        <f t="shared" si="27"/>
        <v>1.6428830000000003</v>
      </c>
    </row>
    <row r="113" spans="1:13" x14ac:dyDescent="0.25">
      <c r="A113" s="3" t="s">
        <v>24</v>
      </c>
      <c r="B113" s="3"/>
      <c r="C113" s="3"/>
      <c r="D113" s="3"/>
      <c r="E113" s="8">
        <v>45395720</v>
      </c>
      <c r="F113" s="38">
        <v>106</v>
      </c>
      <c r="G113" s="30">
        <v>57.970000000000006</v>
      </c>
      <c r="H113" s="6">
        <f t="shared" si="22"/>
        <v>0.45311320754716977</v>
      </c>
      <c r="I113" s="28">
        <f t="shared" si="23"/>
        <v>5.2173000000000007</v>
      </c>
      <c r="J113" s="28">
        <f t="shared" si="24"/>
        <v>2.8115450000000002</v>
      </c>
      <c r="K113" s="28">
        <f t="shared" si="25"/>
        <v>2.0115590000000001</v>
      </c>
      <c r="L113" s="28">
        <f t="shared" si="26"/>
        <v>1.6115660000000001</v>
      </c>
      <c r="M113" s="28">
        <f t="shared" si="27"/>
        <v>1.3507010000000002</v>
      </c>
    </row>
    <row r="114" spans="1:13" x14ac:dyDescent="0.25">
      <c r="A114" s="3" t="s">
        <v>23</v>
      </c>
      <c r="B114" s="3"/>
      <c r="C114" s="3"/>
      <c r="D114" s="3"/>
      <c r="E114" s="8">
        <v>45396221</v>
      </c>
      <c r="F114" s="38">
        <v>140</v>
      </c>
      <c r="G114" s="30">
        <v>77</v>
      </c>
      <c r="H114" s="6">
        <f t="shared" si="22"/>
        <v>0.44999999999999996</v>
      </c>
      <c r="I114" s="28">
        <f t="shared" si="23"/>
        <v>6.93</v>
      </c>
      <c r="J114" s="28">
        <f t="shared" si="24"/>
        <v>3.7345000000000002</v>
      </c>
      <c r="K114" s="28">
        <f t="shared" si="25"/>
        <v>2.6718999999999999</v>
      </c>
      <c r="L114" s="28">
        <f t="shared" si="26"/>
        <v>2.1406000000000001</v>
      </c>
      <c r="M114" s="28">
        <f t="shared" si="27"/>
        <v>1.7941</v>
      </c>
    </row>
    <row r="115" spans="1:13" x14ac:dyDescent="0.25">
      <c r="A115" s="3" t="s">
        <v>22</v>
      </c>
      <c r="B115" s="3"/>
      <c r="C115" s="3"/>
      <c r="D115" s="3"/>
      <c r="E115" s="8">
        <v>45396222</v>
      </c>
      <c r="F115" s="38">
        <v>140</v>
      </c>
      <c r="G115" s="30">
        <v>77</v>
      </c>
      <c r="H115" s="6">
        <f t="shared" si="22"/>
        <v>0.44999999999999996</v>
      </c>
      <c r="I115" s="28">
        <f t="shared" si="23"/>
        <v>6.93</v>
      </c>
      <c r="J115" s="28">
        <f t="shared" si="24"/>
        <v>3.7345000000000002</v>
      </c>
      <c r="K115" s="28">
        <f t="shared" si="25"/>
        <v>2.6718999999999999</v>
      </c>
      <c r="L115" s="28">
        <f t="shared" si="26"/>
        <v>2.1406000000000001</v>
      </c>
      <c r="M115" s="28">
        <f t="shared" si="27"/>
        <v>1.7941</v>
      </c>
    </row>
    <row r="116" spans="1:13" x14ac:dyDescent="0.25">
      <c r="A116" s="3" t="s">
        <v>21</v>
      </c>
      <c r="B116" s="3"/>
      <c r="C116" s="3"/>
      <c r="D116" s="3"/>
      <c r="E116" s="8">
        <v>45396223</v>
      </c>
      <c r="F116" s="38">
        <v>140</v>
      </c>
      <c r="G116" s="30">
        <v>77</v>
      </c>
      <c r="H116" s="6">
        <f t="shared" si="22"/>
        <v>0.44999999999999996</v>
      </c>
      <c r="I116" s="28">
        <f t="shared" si="23"/>
        <v>6.93</v>
      </c>
      <c r="J116" s="28">
        <f t="shared" si="24"/>
        <v>3.7345000000000002</v>
      </c>
      <c r="K116" s="28">
        <f t="shared" si="25"/>
        <v>2.6718999999999999</v>
      </c>
      <c r="L116" s="28">
        <f t="shared" si="26"/>
        <v>2.1406000000000001</v>
      </c>
      <c r="M116" s="28">
        <f t="shared" si="27"/>
        <v>1.7941</v>
      </c>
    </row>
    <row r="117" spans="1:13" x14ac:dyDescent="0.25">
      <c r="A117" s="3" t="s">
        <v>20</v>
      </c>
      <c r="B117" s="3"/>
      <c r="C117" s="3"/>
      <c r="D117" s="3"/>
      <c r="E117" s="8">
        <v>45396224</v>
      </c>
      <c r="F117" s="38">
        <v>125</v>
      </c>
      <c r="G117" s="30">
        <v>68.53</v>
      </c>
      <c r="H117" s="6">
        <f t="shared" si="22"/>
        <v>0.45175999999999994</v>
      </c>
      <c r="I117" s="28">
        <f t="shared" si="23"/>
        <v>6.1677</v>
      </c>
      <c r="J117" s="28">
        <f t="shared" si="24"/>
        <v>3.3237050000000004</v>
      </c>
      <c r="K117" s="28">
        <f t="shared" si="25"/>
        <v>2.3779910000000002</v>
      </c>
      <c r="L117" s="28">
        <f t="shared" si="26"/>
        <v>1.9051339999999999</v>
      </c>
      <c r="M117" s="28">
        <f t="shared" si="27"/>
        <v>1.5967490000000002</v>
      </c>
    </row>
    <row r="118" spans="1:13" x14ac:dyDescent="0.25">
      <c r="A118" s="3" t="s">
        <v>28</v>
      </c>
      <c r="B118" s="3"/>
      <c r="C118" s="3"/>
      <c r="D118" s="3"/>
      <c r="E118" s="8">
        <v>45435101</v>
      </c>
      <c r="F118" s="38">
        <v>243</v>
      </c>
      <c r="G118" s="30">
        <v>133.43</v>
      </c>
      <c r="H118" s="6">
        <f t="shared" si="22"/>
        <v>0.45090534979423869</v>
      </c>
      <c r="I118" s="28">
        <f t="shared" si="23"/>
        <v>12.008700000000001</v>
      </c>
      <c r="J118" s="28">
        <f t="shared" si="24"/>
        <v>6.4713550000000009</v>
      </c>
      <c r="K118" s="28">
        <f t="shared" si="25"/>
        <v>4.6300210000000002</v>
      </c>
      <c r="L118" s="28">
        <f t="shared" si="26"/>
        <v>3.7093539999999998</v>
      </c>
      <c r="M118" s="28">
        <f t="shared" si="27"/>
        <v>3.1089190000000002</v>
      </c>
    </row>
    <row r="119" spans="1:13" x14ac:dyDescent="0.25">
      <c r="A119" s="3" t="s">
        <v>29</v>
      </c>
      <c r="B119" s="3"/>
      <c r="C119" s="3"/>
      <c r="D119" s="3"/>
      <c r="E119" s="8">
        <v>45456301</v>
      </c>
      <c r="F119" s="38">
        <v>129</v>
      </c>
      <c r="G119" s="30">
        <v>70.840000000000018</v>
      </c>
      <c r="H119" s="6">
        <f t="shared" si="22"/>
        <v>0.45085271317829445</v>
      </c>
      <c r="I119" s="28">
        <f t="shared" si="23"/>
        <v>6.3756000000000013</v>
      </c>
      <c r="J119" s="28">
        <f t="shared" si="24"/>
        <v>3.4357400000000009</v>
      </c>
      <c r="K119" s="28">
        <f t="shared" si="25"/>
        <v>2.4581480000000009</v>
      </c>
      <c r="L119" s="28">
        <f t="shared" si="26"/>
        <v>1.9693520000000004</v>
      </c>
      <c r="M119" s="28">
        <f t="shared" si="27"/>
        <v>1.6505720000000006</v>
      </c>
    </row>
    <row r="120" spans="1:13" x14ac:dyDescent="0.25">
      <c r="A120" s="3" t="s">
        <v>30</v>
      </c>
      <c r="B120" s="3"/>
      <c r="C120" s="3"/>
      <c r="D120" s="3"/>
      <c r="E120" s="8">
        <v>45460501</v>
      </c>
      <c r="F120" s="38">
        <v>230</v>
      </c>
      <c r="G120" s="30">
        <v>126.50000000000001</v>
      </c>
      <c r="H120" s="6">
        <f t="shared" si="22"/>
        <v>0.44999999999999996</v>
      </c>
      <c r="I120" s="28">
        <f t="shared" si="23"/>
        <v>11.385000000000002</v>
      </c>
      <c r="J120" s="28">
        <f t="shared" si="24"/>
        <v>6.135250000000001</v>
      </c>
      <c r="K120" s="28">
        <f t="shared" si="25"/>
        <v>4.3895500000000007</v>
      </c>
      <c r="L120" s="28">
        <f t="shared" si="26"/>
        <v>3.5167000000000002</v>
      </c>
      <c r="M120" s="28">
        <f t="shared" si="27"/>
        <v>2.9474500000000003</v>
      </c>
    </row>
    <row r="121" spans="1:13" x14ac:dyDescent="0.25">
      <c r="A121" s="3" t="s">
        <v>17</v>
      </c>
      <c r="B121" s="3"/>
      <c r="C121" s="3"/>
      <c r="D121" s="3"/>
      <c r="E121" s="8">
        <v>45513301</v>
      </c>
      <c r="F121" s="38">
        <v>63</v>
      </c>
      <c r="G121" s="30">
        <v>34.1</v>
      </c>
      <c r="H121" s="6">
        <f t="shared" si="22"/>
        <v>0.45873015873015865</v>
      </c>
      <c r="I121" s="28">
        <f t="shared" si="23"/>
        <v>3.069</v>
      </c>
      <c r="J121" s="28">
        <f t="shared" si="24"/>
        <v>1.65385</v>
      </c>
      <c r="K121" s="28">
        <f t="shared" si="25"/>
        <v>1.18327</v>
      </c>
      <c r="L121" s="28">
        <f t="shared" si="26"/>
        <v>0.94797999999999993</v>
      </c>
      <c r="M121" s="28">
        <f t="shared" si="27"/>
        <v>0.79453000000000007</v>
      </c>
    </row>
    <row r="122" spans="1:13" x14ac:dyDescent="0.25">
      <c r="A122" s="3" t="s">
        <v>52</v>
      </c>
      <c r="B122" s="3"/>
      <c r="C122" s="3"/>
      <c r="D122" s="3"/>
      <c r="E122" s="8">
        <v>56127401</v>
      </c>
      <c r="F122" s="38">
        <v>174</v>
      </c>
      <c r="G122" s="30">
        <v>95.7</v>
      </c>
      <c r="H122" s="6">
        <f t="shared" si="22"/>
        <v>0.44999999999999996</v>
      </c>
      <c r="I122" s="28">
        <f t="shared" si="23"/>
        <v>8.6129999999999995</v>
      </c>
      <c r="J122" s="28">
        <f t="shared" si="24"/>
        <v>4.6414499999999999</v>
      </c>
      <c r="K122" s="28">
        <f t="shared" si="25"/>
        <v>3.3207900000000001</v>
      </c>
      <c r="L122" s="28">
        <f t="shared" si="26"/>
        <v>2.66046</v>
      </c>
      <c r="M122" s="28">
        <f t="shared" si="27"/>
        <v>2.2298100000000001</v>
      </c>
    </row>
    <row r="123" spans="1:13" x14ac:dyDescent="0.25">
      <c r="A123" s="3" t="s">
        <v>52</v>
      </c>
      <c r="B123" s="3"/>
      <c r="C123" s="3"/>
      <c r="D123" s="3"/>
      <c r="E123" s="8">
        <v>56127401</v>
      </c>
      <c r="F123" s="38">
        <v>174</v>
      </c>
      <c r="G123" s="30">
        <v>95.7</v>
      </c>
      <c r="H123" s="6">
        <f t="shared" si="22"/>
        <v>0.44999999999999996</v>
      </c>
      <c r="I123" s="28">
        <f t="shared" si="23"/>
        <v>8.6129999999999995</v>
      </c>
      <c r="J123" s="28">
        <f t="shared" si="24"/>
        <v>4.6414499999999999</v>
      </c>
      <c r="K123" s="28">
        <f t="shared" si="25"/>
        <v>3.3207900000000001</v>
      </c>
      <c r="L123" s="28">
        <f t="shared" si="26"/>
        <v>2.66046</v>
      </c>
      <c r="M123" s="28">
        <f t="shared" si="27"/>
        <v>2.2298100000000001</v>
      </c>
    </row>
    <row r="124" spans="1:13" x14ac:dyDescent="0.25">
      <c r="A124" s="3" t="s">
        <v>44</v>
      </c>
      <c r="B124" s="3"/>
      <c r="C124" s="3"/>
      <c r="D124" s="3"/>
      <c r="E124" s="8">
        <v>57111301</v>
      </c>
      <c r="F124" s="38">
        <v>264</v>
      </c>
      <c r="G124" s="30">
        <v>145.20000000000002</v>
      </c>
      <c r="H124" s="6">
        <f t="shared" si="22"/>
        <v>0.44999999999999996</v>
      </c>
      <c r="I124" s="28">
        <f t="shared" si="23"/>
        <v>13.068000000000001</v>
      </c>
      <c r="J124" s="28">
        <f t="shared" si="24"/>
        <v>7.0422000000000011</v>
      </c>
      <c r="K124" s="28">
        <f t="shared" si="25"/>
        <v>5.0384400000000005</v>
      </c>
      <c r="L124" s="28">
        <f t="shared" si="26"/>
        <v>4.0365600000000006</v>
      </c>
      <c r="M124" s="28">
        <f t="shared" si="27"/>
        <v>3.3831600000000006</v>
      </c>
    </row>
    <row r="125" spans="1:13" x14ac:dyDescent="0.25">
      <c r="A125" s="3" t="s">
        <v>45</v>
      </c>
      <c r="B125" s="3"/>
      <c r="C125" s="3"/>
      <c r="D125" s="3"/>
      <c r="E125" s="8">
        <v>57111401</v>
      </c>
      <c r="F125" s="38">
        <v>162.80000000000001</v>
      </c>
      <c r="G125" s="30">
        <v>89.54000000000002</v>
      </c>
      <c r="H125" s="6">
        <f t="shared" si="22"/>
        <v>0.44999999999999996</v>
      </c>
      <c r="I125" s="28">
        <f t="shared" si="23"/>
        <v>8.058600000000002</v>
      </c>
      <c r="J125" s="28">
        <f t="shared" si="24"/>
        <v>4.342690000000001</v>
      </c>
      <c r="K125" s="28">
        <f t="shared" si="25"/>
        <v>3.1070380000000011</v>
      </c>
      <c r="L125" s="28">
        <f t="shared" si="26"/>
        <v>2.4892120000000002</v>
      </c>
      <c r="M125" s="28">
        <f t="shared" si="27"/>
        <v>2.0862820000000006</v>
      </c>
    </row>
    <row r="126" spans="1:13" x14ac:dyDescent="0.25">
      <c r="A126" s="3" t="s">
        <v>18</v>
      </c>
      <c r="B126" s="3"/>
      <c r="C126" s="3"/>
      <c r="D126" s="3"/>
      <c r="E126" s="8">
        <v>57111501</v>
      </c>
      <c r="F126" s="38">
        <v>256</v>
      </c>
      <c r="G126" s="30">
        <v>140.58000000000001</v>
      </c>
      <c r="H126" s="6">
        <f t="shared" si="22"/>
        <v>0.45085937499999995</v>
      </c>
      <c r="I126" s="28">
        <f t="shared" si="23"/>
        <v>12.652200000000001</v>
      </c>
      <c r="J126" s="28">
        <f t="shared" si="24"/>
        <v>6.8181300000000009</v>
      </c>
      <c r="K126" s="28">
        <f t="shared" si="25"/>
        <v>4.8781260000000009</v>
      </c>
      <c r="L126" s="28">
        <f t="shared" si="26"/>
        <v>3.9081239999999999</v>
      </c>
      <c r="M126" s="28">
        <f t="shared" si="27"/>
        <v>3.2755140000000003</v>
      </c>
    </row>
    <row r="127" spans="1:13" x14ac:dyDescent="0.25">
      <c r="A127" s="3" t="s">
        <v>19</v>
      </c>
      <c r="B127" s="3"/>
      <c r="C127" s="3"/>
      <c r="D127" s="3"/>
      <c r="E127" s="8">
        <v>57111601</v>
      </c>
      <c r="F127" s="38">
        <v>156</v>
      </c>
      <c r="G127" s="30">
        <v>85.58</v>
      </c>
      <c r="H127" s="6">
        <f t="shared" si="22"/>
        <v>0.45141025641025645</v>
      </c>
      <c r="I127" s="28">
        <f t="shared" si="23"/>
        <v>7.7021999999999995</v>
      </c>
      <c r="J127" s="28">
        <f t="shared" si="24"/>
        <v>4.1506299999999996</v>
      </c>
      <c r="K127" s="28">
        <f t="shared" si="25"/>
        <v>2.9696259999999999</v>
      </c>
      <c r="L127" s="28">
        <f t="shared" si="26"/>
        <v>2.379124</v>
      </c>
      <c r="M127" s="28">
        <f t="shared" si="27"/>
        <v>1.9940140000000002</v>
      </c>
    </row>
    <row r="128" spans="1:13" x14ac:dyDescent="0.25">
      <c r="A128" s="3" t="s">
        <v>43</v>
      </c>
      <c r="B128" s="3"/>
      <c r="C128" s="3"/>
      <c r="D128" s="3"/>
      <c r="E128" s="8">
        <v>58285901</v>
      </c>
      <c r="F128" s="38">
        <v>41</v>
      </c>
      <c r="G128" s="30">
        <v>30.470000000000002</v>
      </c>
      <c r="H128" s="6">
        <f t="shared" si="22"/>
        <v>0.25682926829268282</v>
      </c>
      <c r="I128" s="28">
        <f t="shared" si="23"/>
        <v>2.7423000000000002</v>
      </c>
      <c r="J128" s="28">
        <f t="shared" si="24"/>
        <v>1.4777950000000002</v>
      </c>
      <c r="K128" s="28">
        <f t="shared" si="25"/>
        <v>1.0573090000000001</v>
      </c>
      <c r="L128" s="28">
        <f t="shared" si="26"/>
        <v>0.84706599999999999</v>
      </c>
      <c r="M128" s="28">
        <f t="shared" si="27"/>
        <v>0.70995100000000011</v>
      </c>
    </row>
    <row r="129" spans="1:13" x14ac:dyDescent="0.25">
      <c r="A129" s="3" t="s">
        <v>40</v>
      </c>
      <c r="B129" s="3"/>
      <c r="C129" s="3"/>
      <c r="D129" s="3"/>
      <c r="E129" s="8">
        <v>58287601</v>
      </c>
      <c r="F129" s="38">
        <v>15.7</v>
      </c>
      <c r="G129" s="30">
        <v>11.66</v>
      </c>
      <c r="H129" s="6">
        <f t="shared" si="22"/>
        <v>0.25732484076433115</v>
      </c>
      <c r="I129" s="28">
        <f t="shared" ref="I129:I147" si="28">G129*0.09</f>
        <v>1.0493999999999999</v>
      </c>
      <c r="J129" s="28">
        <f t="shared" ref="J129:J147" si="29">G129*0.0485</f>
        <v>0.56551000000000007</v>
      </c>
      <c r="K129" s="28">
        <f t="shared" ref="K129:K147" si="30">G129*0.0347</f>
        <v>0.40460200000000002</v>
      </c>
      <c r="L129" s="28">
        <f t="shared" ref="L129:L147" si="31">G129*0.0278</f>
        <v>0.32414799999999999</v>
      </c>
      <c r="M129" s="28">
        <f t="shared" ref="M129:M147" si="32">G129*0.0233</f>
        <v>0.27167800000000003</v>
      </c>
    </row>
    <row r="130" spans="1:13" x14ac:dyDescent="0.25">
      <c r="A130" s="3" t="s">
        <v>41</v>
      </c>
      <c r="B130" s="3"/>
      <c r="C130" s="3"/>
      <c r="D130" s="3"/>
      <c r="E130" s="8">
        <v>58287602</v>
      </c>
      <c r="F130" s="38">
        <v>306.2</v>
      </c>
      <c r="G130" s="30">
        <v>228.03000000000003</v>
      </c>
      <c r="H130" s="6">
        <f t="shared" si="22"/>
        <v>0.25529065969954268</v>
      </c>
      <c r="I130" s="28">
        <f t="shared" si="28"/>
        <v>20.5227</v>
      </c>
      <c r="J130" s="28">
        <f t="shared" si="29"/>
        <v>11.059455000000002</v>
      </c>
      <c r="K130" s="28">
        <f t="shared" si="30"/>
        <v>7.9126410000000016</v>
      </c>
      <c r="L130" s="28">
        <f t="shared" si="31"/>
        <v>6.3392340000000003</v>
      </c>
      <c r="M130" s="28">
        <f t="shared" si="32"/>
        <v>5.3130990000000011</v>
      </c>
    </row>
    <row r="131" spans="1:13" x14ac:dyDescent="0.25">
      <c r="A131" s="3" t="s">
        <v>42</v>
      </c>
      <c r="B131" s="3"/>
      <c r="C131" s="3"/>
      <c r="D131" s="3"/>
      <c r="E131" s="8">
        <v>58287603</v>
      </c>
      <c r="F131" s="38">
        <v>77.599999999999994</v>
      </c>
      <c r="G131" s="30">
        <v>57.750000000000007</v>
      </c>
      <c r="H131" s="6">
        <f t="shared" si="22"/>
        <v>0.25579896907216482</v>
      </c>
      <c r="I131" s="28">
        <f t="shared" si="28"/>
        <v>5.1975000000000007</v>
      </c>
      <c r="J131" s="28">
        <f t="shared" si="29"/>
        <v>2.8008750000000004</v>
      </c>
      <c r="K131" s="28">
        <f t="shared" si="30"/>
        <v>2.0039250000000002</v>
      </c>
      <c r="L131" s="28">
        <f t="shared" si="31"/>
        <v>1.60545</v>
      </c>
      <c r="M131" s="28">
        <f t="shared" si="32"/>
        <v>1.3455750000000002</v>
      </c>
    </row>
    <row r="132" spans="1:13" x14ac:dyDescent="0.25">
      <c r="A132" s="3" t="s">
        <v>38</v>
      </c>
      <c r="B132" s="3"/>
      <c r="C132" s="3"/>
      <c r="D132" s="3"/>
      <c r="E132" s="8">
        <v>58287604</v>
      </c>
      <c r="F132" s="38">
        <v>90.8</v>
      </c>
      <c r="G132" s="30">
        <v>67.650000000000006</v>
      </c>
      <c r="H132" s="6">
        <f t="shared" si="22"/>
        <v>0.25495594713656378</v>
      </c>
      <c r="I132" s="28">
        <f t="shared" si="28"/>
        <v>6.0885000000000007</v>
      </c>
      <c r="J132" s="28">
        <f t="shared" si="29"/>
        <v>3.2810250000000005</v>
      </c>
      <c r="K132" s="28">
        <f t="shared" si="30"/>
        <v>2.3474550000000005</v>
      </c>
      <c r="L132" s="28">
        <f t="shared" si="31"/>
        <v>1.8806700000000001</v>
      </c>
      <c r="M132" s="28">
        <f t="shared" si="32"/>
        <v>1.5762450000000001</v>
      </c>
    </row>
    <row r="133" spans="1:13" x14ac:dyDescent="0.25">
      <c r="A133" s="3" t="s">
        <v>39</v>
      </c>
      <c r="B133" s="3"/>
      <c r="C133" s="3"/>
      <c r="D133" s="3"/>
      <c r="E133" s="8">
        <v>58287605</v>
      </c>
      <c r="F133" s="38">
        <v>1000</v>
      </c>
      <c r="G133" s="30">
        <v>744.81000000000006</v>
      </c>
      <c r="H133" s="6">
        <f t="shared" si="22"/>
        <v>0.25518999999999992</v>
      </c>
      <c r="I133" s="28">
        <f t="shared" si="28"/>
        <v>67.032899999999998</v>
      </c>
      <c r="J133" s="28">
        <f t="shared" si="29"/>
        <v>36.123285000000003</v>
      </c>
      <c r="K133" s="28">
        <f t="shared" si="30"/>
        <v>25.844907000000003</v>
      </c>
      <c r="L133" s="28">
        <f t="shared" si="31"/>
        <v>20.705718000000001</v>
      </c>
      <c r="M133" s="28">
        <f t="shared" si="32"/>
        <v>17.354073000000003</v>
      </c>
    </row>
    <row r="134" spans="1:13" s="22" customFormat="1" x14ac:dyDescent="0.25">
      <c r="A134" s="3" t="s">
        <v>129</v>
      </c>
      <c r="B134" s="3"/>
      <c r="C134" s="3"/>
      <c r="D134" s="3"/>
      <c r="E134" s="8">
        <v>44575713</v>
      </c>
      <c r="F134" s="38">
        <v>229</v>
      </c>
      <c r="G134" s="30">
        <v>178</v>
      </c>
      <c r="H134" s="6">
        <f t="shared" ref="H134:H180" si="33">1-G134/F134</f>
        <v>0.22270742358078599</v>
      </c>
      <c r="I134" s="30">
        <f t="shared" si="28"/>
        <v>16.02</v>
      </c>
      <c r="J134" s="30">
        <f t="shared" si="29"/>
        <v>8.6330000000000009</v>
      </c>
      <c r="K134" s="30">
        <f t="shared" si="30"/>
        <v>6.1766000000000005</v>
      </c>
      <c r="L134" s="30">
        <f t="shared" si="31"/>
        <v>4.9483999999999995</v>
      </c>
      <c r="M134" s="30">
        <f t="shared" si="32"/>
        <v>4.1474000000000002</v>
      </c>
    </row>
    <row r="135" spans="1:13" s="22" customFormat="1" x14ac:dyDescent="0.25">
      <c r="A135" s="3" t="s">
        <v>130</v>
      </c>
      <c r="B135" s="3"/>
      <c r="C135" s="3"/>
      <c r="D135" s="3"/>
      <c r="E135" s="8">
        <v>45830201</v>
      </c>
      <c r="F135" s="38">
        <v>75</v>
      </c>
      <c r="G135" s="30">
        <v>51.62</v>
      </c>
      <c r="H135" s="6">
        <f t="shared" si="33"/>
        <v>0.31173333333333342</v>
      </c>
      <c r="I135" s="30">
        <f t="shared" si="28"/>
        <v>4.6457999999999995</v>
      </c>
      <c r="J135" s="30">
        <f t="shared" si="29"/>
        <v>2.5035699999999999</v>
      </c>
      <c r="K135" s="30">
        <f t="shared" si="30"/>
        <v>1.7912140000000001</v>
      </c>
      <c r="L135" s="30">
        <f t="shared" si="31"/>
        <v>1.4350359999999998</v>
      </c>
      <c r="M135" s="30">
        <f t="shared" si="32"/>
        <v>1.2027460000000001</v>
      </c>
    </row>
    <row r="136" spans="1:13" s="22" customFormat="1" x14ac:dyDescent="0.25">
      <c r="A136" s="3" t="s">
        <v>129</v>
      </c>
      <c r="B136" s="3"/>
      <c r="C136" s="3"/>
      <c r="D136" s="3"/>
      <c r="E136" s="8">
        <v>44575713</v>
      </c>
      <c r="F136" s="38">
        <v>229</v>
      </c>
      <c r="G136" s="30">
        <v>178</v>
      </c>
      <c r="H136" s="6">
        <f t="shared" si="33"/>
        <v>0.22270742358078599</v>
      </c>
      <c r="I136" s="30">
        <f t="shared" si="28"/>
        <v>16.02</v>
      </c>
      <c r="J136" s="30">
        <f t="shared" si="29"/>
        <v>8.6330000000000009</v>
      </c>
      <c r="K136" s="30">
        <f t="shared" si="30"/>
        <v>6.1766000000000005</v>
      </c>
      <c r="L136" s="30">
        <f t="shared" si="31"/>
        <v>4.9483999999999995</v>
      </c>
      <c r="M136" s="30">
        <f t="shared" si="32"/>
        <v>4.1474000000000002</v>
      </c>
    </row>
    <row r="137" spans="1:13" s="22" customFormat="1" x14ac:dyDescent="0.25">
      <c r="A137" s="3" t="s">
        <v>131</v>
      </c>
      <c r="B137" s="3"/>
      <c r="C137" s="3"/>
      <c r="D137" s="3"/>
      <c r="E137" s="8">
        <v>44955101</v>
      </c>
      <c r="F137" s="38">
        <v>773</v>
      </c>
      <c r="G137" s="30">
        <v>367.5</v>
      </c>
      <c r="H137" s="6">
        <f t="shared" si="33"/>
        <v>0.52457956015523932</v>
      </c>
      <c r="I137" s="30">
        <f t="shared" si="28"/>
        <v>33.074999999999996</v>
      </c>
      <c r="J137" s="30">
        <f t="shared" si="29"/>
        <v>17.82375</v>
      </c>
      <c r="K137" s="30">
        <f t="shared" si="30"/>
        <v>12.75225</v>
      </c>
      <c r="L137" s="30">
        <f t="shared" si="31"/>
        <v>10.2165</v>
      </c>
      <c r="M137" s="30">
        <f t="shared" si="32"/>
        <v>8.5627500000000012</v>
      </c>
    </row>
    <row r="138" spans="1:13" s="22" customFormat="1" x14ac:dyDescent="0.25">
      <c r="A138" s="3" t="s">
        <v>132</v>
      </c>
      <c r="B138" s="3"/>
      <c r="C138" s="3"/>
      <c r="D138" s="3"/>
      <c r="E138" s="8">
        <v>45517901</v>
      </c>
      <c r="F138" s="38">
        <v>430</v>
      </c>
      <c r="G138" s="30">
        <v>230</v>
      </c>
      <c r="H138" s="6">
        <f t="shared" si="33"/>
        <v>0.46511627906976749</v>
      </c>
      <c r="I138" s="30">
        <f t="shared" si="28"/>
        <v>20.7</v>
      </c>
      <c r="J138" s="30">
        <f t="shared" si="29"/>
        <v>11.155000000000001</v>
      </c>
      <c r="K138" s="30">
        <f t="shared" si="30"/>
        <v>7.9810000000000008</v>
      </c>
      <c r="L138" s="30">
        <f t="shared" si="31"/>
        <v>6.3939999999999992</v>
      </c>
      <c r="M138" s="30">
        <f t="shared" si="32"/>
        <v>5.359</v>
      </c>
    </row>
    <row r="139" spans="1:13" s="22" customFormat="1" x14ac:dyDescent="0.25">
      <c r="A139" s="3" t="s">
        <v>133</v>
      </c>
      <c r="B139" s="3"/>
      <c r="C139" s="3"/>
      <c r="D139" s="3"/>
      <c r="E139" s="8">
        <v>45518101</v>
      </c>
      <c r="F139" s="38">
        <v>558</v>
      </c>
      <c r="G139" s="30">
        <v>298.75</v>
      </c>
      <c r="H139" s="6">
        <f t="shared" si="33"/>
        <v>0.46460573476702505</v>
      </c>
      <c r="I139" s="30">
        <f t="shared" si="28"/>
        <v>26.887499999999999</v>
      </c>
      <c r="J139" s="30">
        <f t="shared" si="29"/>
        <v>14.489375000000001</v>
      </c>
      <c r="K139" s="30">
        <f t="shared" si="30"/>
        <v>10.366625000000001</v>
      </c>
      <c r="L139" s="30">
        <f t="shared" si="31"/>
        <v>8.3052499999999991</v>
      </c>
      <c r="M139" s="30">
        <f t="shared" si="32"/>
        <v>6.9608750000000006</v>
      </c>
    </row>
    <row r="140" spans="1:13" s="22" customFormat="1" x14ac:dyDescent="0.25">
      <c r="A140" s="3" t="s">
        <v>134</v>
      </c>
      <c r="B140" s="3"/>
      <c r="C140" s="3"/>
      <c r="D140" s="3"/>
      <c r="E140" s="8">
        <v>45587001</v>
      </c>
      <c r="F140" s="38">
        <v>1760</v>
      </c>
      <c r="G140" s="30">
        <v>931.25</v>
      </c>
      <c r="H140" s="6">
        <f t="shared" si="33"/>
        <v>0.47088068181818177</v>
      </c>
      <c r="I140" s="30">
        <f t="shared" si="28"/>
        <v>83.8125</v>
      </c>
      <c r="J140" s="30">
        <f t="shared" si="29"/>
        <v>45.165624999999999</v>
      </c>
      <c r="K140" s="30">
        <f t="shared" si="30"/>
        <v>32.314374999999998</v>
      </c>
      <c r="L140" s="30">
        <f t="shared" si="31"/>
        <v>25.888749999999998</v>
      </c>
      <c r="M140" s="30">
        <f t="shared" si="32"/>
        <v>21.698125000000001</v>
      </c>
    </row>
    <row r="141" spans="1:13" s="22" customFormat="1" x14ac:dyDescent="0.25">
      <c r="A141" s="3" t="s">
        <v>135</v>
      </c>
      <c r="B141" s="3"/>
      <c r="C141" s="3"/>
      <c r="D141" s="3"/>
      <c r="E141" s="8">
        <v>45589501</v>
      </c>
      <c r="F141" s="38">
        <v>74</v>
      </c>
      <c r="G141" s="30">
        <v>38.75</v>
      </c>
      <c r="H141" s="6">
        <f t="shared" si="33"/>
        <v>0.47635135135135132</v>
      </c>
      <c r="I141" s="30">
        <f t="shared" si="28"/>
        <v>3.4874999999999998</v>
      </c>
      <c r="J141" s="30">
        <f t="shared" si="29"/>
        <v>1.879375</v>
      </c>
      <c r="K141" s="30">
        <f t="shared" si="30"/>
        <v>1.344625</v>
      </c>
      <c r="L141" s="30">
        <f t="shared" si="31"/>
        <v>1.07725</v>
      </c>
      <c r="M141" s="30">
        <f t="shared" si="32"/>
        <v>0.90287500000000009</v>
      </c>
    </row>
    <row r="142" spans="1:13" s="22" customFormat="1" x14ac:dyDescent="0.25">
      <c r="A142" s="3" t="s">
        <v>136</v>
      </c>
      <c r="B142" s="3"/>
      <c r="C142" s="3"/>
      <c r="D142" s="3"/>
      <c r="E142" s="8">
        <v>45588101</v>
      </c>
      <c r="F142" s="38">
        <v>265</v>
      </c>
      <c r="G142" s="30">
        <v>150</v>
      </c>
      <c r="H142" s="6">
        <f t="shared" si="33"/>
        <v>0.43396226415094341</v>
      </c>
      <c r="I142" s="30">
        <f t="shared" si="28"/>
        <v>13.5</v>
      </c>
      <c r="J142" s="30">
        <f t="shared" si="29"/>
        <v>7.2750000000000004</v>
      </c>
      <c r="K142" s="30">
        <f t="shared" si="30"/>
        <v>5.2050000000000001</v>
      </c>
      <c r="L142" s="30">
        <f t="shared" si="31"/>
        <v>4.17</v>
      </c>
      <c r="M142" s="30">
        <f t="shared" si="32"/>
        <v>3.4950000000000001</v>
      </c>
    </row>
    <row r="143" spans="1:13" s="22" customFormat="1" x14ac:dyDescent="0.25">
      <c r="A143" s="3" t="s">
        <v>137</v>
      </c>
      <c r="B143" s="3"/>
      <c r="C143" s="3"/>
      <c r="D143" s="3"/>
      <c r="E143" s="8">
        <v>45588301</v>
      </c>
      <c r="F143" s="38">
        <v>82</v>
      </c>
      <c r="G143" s="30">
        <v>43.75</v>
      </c>
      <c r="H143" s="6">
        <f t="shared" si="33"/>
        <v>0.46646341463414631</v>
      </c>
      <c r="I143" s="30">
        <f t="shared" si="28"/>
        <v>3.9375</v>
      </c>
      <c r="J143" s="30">
        <f t="shared" si="29"/>
        <v>2.1218750000000002</v>
      </c>
      <c r="K143" s="30">
        <f t="shared" si="30"/>
        <v>1.5181250000000002</v>
      </c>
      <c r="L143" s="30">
        <f t="shared" si="31"/>
        <v>1.2162499999999998</v>
      </c>
      <c r="M143" s="30">
        <f t="shared" si="32"/>
        <v>1.0193750000000001</v>
      </c>
    </row>
    <row r="144" spans="1:13" s="22" customFormat="1" x14ac:dyDescent="0.25">
      <c r="A144" s="3" t="s">
        <v>138</v>
      </c>
      <c r="B144" s="3"/>
      <c r="C144" s="3"/>
      <c r="D144" s="3"/>
      <c r="E144" s="8">
        <v>45588601</v>
      </c>
      <c r="F144" s="38">
        <v>327</v>
      </c>
      <c r="G144" s="30">
        <v>155</v>
      </c>
      <c r="H144" s="6">
        <f t="shared" si="33"/>
        <v>0.52599388379204892</v>
      </c>
      <c r="I144" s="30">
        <f t="shared" si="28"/>
        <v>13.95</v>
      </c>
      <c r="J144" s="30">
        <f t="shared" si="29"/>
        <v>7.5175000000000001</v>
      </c>
      <c r="K144" s="30">
        <f t="shared" si="30"/>
        <v>5.3784999999999998</v>
      </c>
      <c r="L144" s="30">
        <f t="shared" si="31"/>
        <v>4.3090000000000002</v>
      </c>
      <c r="M144" s="30">
        <f t="shared" si="32"/>
        <v>3.6115000000000004</v>
      </c>
    </row>
    <row r="145" spans="1:13" s="22" customFormat="1" x14ac:dyDescent="0.25">
      <c r="A145" s="3" t="s">
        <v>139</v>
      </c>
      <c r="B145" s="3"/>
      <c r="C145" s="3"/>
      <c r="D145" s="3"/>
      <c r="E145" s="8">
        <v>45588001</v>
      </c>
      <c r="F145" s="38">
        <v>550</v>
      </c>
      <c r="G145" s="30">
        <v>210</v>
      </c>
      <c r="H145" s="6">
        <f t="shared" si="33"/>
        <v>0.61818181818181817</v>
      </c>
      <c r="I145" s="30">
        <f t="shared" si="28"/>
        <v>18.899999999999999</v>
      </c>
      <c r="J145" s="30">
        <f t="shared" si="29"/>
        <v>10.185</v>
      </c>
      <c r="K145" s="30">
        <f t="shared" si="30"/>
        <v>7.2869999999999999</v>
      </c>
      <c r="L145" s="30">
        <f t="shared" si="31"/>
        <v>5.8380000000000001</v>
      </c>
      <c r="M145" s="30">
        <f t="shared" si="32"/>
        <v>4.8930000000000007</v>
      </c>
    </row>
    <row r="146" spans="1:13" s="22" customFormat="1" x14ac:dyDescent="0.25">
      <c r="A146" s="3" t="s">
        <v>140</v>
      </c>
      <c r="B146" s="3"/>
      <c r="C146" s="3"/>
      <c r="D146" s="3"/>
      <c r="E146" s="8">
        <v>45588701</v>
      </c>
      <c r="F146" s="38">
        <v>1025</v>
      </c>
      <c r="G146" s="30">
        <v>663.75</v>
      </c>
      <c r="H146" s="6">
        <f t="shared" si="33"/>
        <v>0.35243902439024388</v>
      </c>
      <c r="I146" s="30">
        <f t="shared" si="28"/>
        <v>59.737499999999997</v>
      </c>
      <c r="J146" s="30">
        <f t="shared" si="29"/>
        <v>32.191875000000003</v>
      </c>
      <c r="K146" s="30">
        <f t="shared" si="30"/>
        <v>23.032125000000001</v>
      </c>
      <c r="L146" s="30">
        <f t="shared" si="31"/>
        <v>18.452249999999999</v>
      </c>
      <c r="M146" s="30">
        <f t="shared" si="32"/>
        <v>15.465375000000002</v>
      </c>
    </row>
    <row r="147" spans="1:13" s="22" customFormat="1" x14ac:dyDescent="0.25">
      <c r="A147" s="3" t="s">
        <v>141</v>
      </c>
      <c r="B147" s="3"/>
      <c r="C147" s="3"/>
      <c r="D147" s="3"/>
      <c r="E147" s="8">
        <v>45587401</v>
      </c>
      <c r="F147" s="38">
        <v>893</v>
      </c>
      <c r="G147" s="30">
        <v>450</v>
      </c>
      <c r="H147" s="6">
        <f t="shared" si="33"/>
        <v>0.49608062709966405</v>
      </c>
      <c r="I147" s="30">
        <f t="shared" si="28"/>
        <v>40.5</v>
      </c>
      <c r="J147" s="30">
        <f t="shared" si="29"/>
        <v>21.824999999999999</v>
      </c>
      <c r="K147" s="30">
        <f t="shared" si="30"/>
        <v>15.615</v>
      </c>
      <c r="L147" s="30">
        <f t="shared" si="31"/>
        <v>12.51</v>
      </c>
      <c r="M147" s="30">
        <f t="shared" si="32"/>
        <v>10.485000000000001</v>
      </c>
    </row>
    <row r="148" spans="1:13" s="22" customFormat="1" x14ac:dyDescent="0.25">
      <c r="A148" s="3" t="s">
        <v>142</v>
      </c>
      <c r="B148" s="3"/>
      <c r="C148" s="3"/>
      <c r="D148" s="3"/>
      <c r="E148" s="8">
        <v>45011902</v>
      </c>
      <c r="F148" s="38">
        <v>289</v>
      </c>
      <c r="G148" s="7">
        <v>152.5</v>
      </c>
      <c r="H148" s="6">
        <f t="shared" si="33"/>
        <v>0.47231833910034604</v>
      </c>
      <c r="I148" s="30">
        <f t="shared" ref="I148:I211" si="34">G148*0.09</f>
        <v>13.725</v>
      </c>
      <c r="J148" s="30">
        <f t="shared" ref="J148:J211" si="35">G148*0.0485</f>
        <v>7.3962500000000002</v>
      </c>
      <c r="K148" s="30">
        <f t="shared" ref="K148:K211" si="36">G148*0.0347</f>
        <v>5.2917500000000004</v>
      </c>
      <c r="L148" s="30">
        <f t="shared" ref="L148:L211" si="37">G148*0.0278</f>
        <v>4.2394999999999996</v>
      </c>
      <c r="M148" s="30">
        <f t="shared" ref="M148:M211" si="38">G148*0.0233</f>
        <v>3.5532500000000002</v>
      </c>
    </row>
    <row r="149" spans="1:13" s="22" customFormat="1" x14ac:dyDescent="0.25">
      <c r="A149" s="3" t="s">
        <v>143</v>
      </c>
      <c r="B149" s="3"/>
      <c r="C149" s="3"/>
      <c r="D149" s="3"/>
      <c r="E149" s="8">
        <v>45587602</v>
      </c>
      <c r="F149" s="38">
        <v>1225</v>
      </c>
      <c r="G149" s="7">
        <v>642.5</v>
      </c>
      <c r="H149" s="6">
        <f t="shared" si="33"/>
        <v>0.47551020408163269</v>
      </c>
      <c r="I149" s="30">
        <f t="shared" si="34"/>
        <v>57.824999999999996</v>
      </c>
      <c r="J149" s="30">
        <f t="shared" si="35"/>
        <v>31.161250000000003</v>
      </c>
      <c r="K149" s="30">
        <f t="shared" si="36"/>
        <v>22.294750000000001</v>
      </c>
      <c r="L149" s="30">
        <f t="shared" si="37"/>
        <v>17.861499999999999</v>
      </c>
      <c r="M149" s="30">
        <f t="shared" si="38"/>
        <v>14.97025</v>
      </c>
    </row>
    <row r="150" spans="1:13" s="22" customFormat="1" x14ac:dyDescent="0.25">
      <c r="A150" s="3" t="s">
        <v>144</v>
      </c>
      <c r="B150" s="3"/>
      <c r="C150" s="3"/>
      <c r="D150" s="3"/>
      <c r="E150" s="8">
        <v>45587301</v>
      </c>
      <c r="F150" s="38">
        <v>2284</v>
      </c>
      <c r="G150" s="7">
        <v>1332.5</v>
      </c>
      <c r="H150" s="6">
        <f t="shared" si="33"/>
        <v>0.41659369527145362</v>
      </c>
      <c r="I150" s="30">
        <f t="shared" si="34"/>
        <v>119.925</v>
      </c>
      <c r="J150" s="30">
        <f t="shared" si="35"/>
        <v>64.626249999999999</v>
      </c>
      <c r="K150" s="30">
        <f t="shared" si="36"/>
        <v>46.237750000000005</v>
      </c>
      <c r="L150" s="30">
        <f t="shared" si="37"/>
        <v>37.043499999999995</v>
      </c>
      <c r="M150" s="30">
        <f t="shared" si="38"/>
        <v>31.047250000000002</v>
      </c>
    </row>
    <row r="151" spans="1:13" s="22" customFormat="1" x14ac:dyDescent="0.25">
      <c r="A151" s="3" t="s">
        <v>145</v>
      </c>
      <c r="B151" s="3"/>
      <c r="C151" s="3"/>
      <c r="D151" s="3"/>
      <c r="E151" s="8">
        <v>45587501</v>
      </c>
      <c r="F151" s="38">
        <v>980</v>
      </c>
      <c r="G151" s="7">
        <v>437.5</v>
      </c>
      <c r="H151" s="6">
        <f t="shared" si="33"/>
        <v>0.5535714285714286</v>
      </c>
      <c r="I151" s="30">
        <f t="shared" si="34"/>
        <v>39.375</v>
      </c>
      <c r="J151" s="30">
        <f t="shared" si="35"/>
        <v>21.21875</v>
      </c>
      <c r="K151" s="30">
        <f t="shared" si="36"/>
        <v>15.18125</v>
      </c>
      <c r="L151" s="30">
        <f t="shared" si="37"/>
        <v>12.1625</v>
      </c>
      <c r="M151" s="30">
        <f t="shared" si="38"/>
        <v>10.193750000000001</v>
      </c>
    </row>
    <row r="152" spans="1:13" s="22" customFormat="1" x14ac:dyDescent="0.25">
      <c r="A152" s="3" t="s">
        <v>146</v>
      </c>
      <c r="B152" s="3"/>
      <c r="C152" s="3"/>
      <c r="D152" s="3"/>
      <c r="E152" s="8">
        <v>45587101</v>
      </c>
      <c r="F152" s="38">
        <v>3565</v>
      </c>
      <c r="G152" s="7">
        <v>1770</v>
      </c>
      <c r="H152" s="6">
        <f t="shared" si="33"/>
        <v>0.50350631136044877</v>
      </c>
      <c r="I152" s="30">
        <f t="shared" si="34"/>
        <v>159.29999999999998</v>
      </c>
      <c r="J152" s="30">
        <f t="shared" si="35"/>
        <v>85.844999999999999</v>
      </c>
      <c r="K152" s="30">
        <f t="shared" si="36"/>
        <v>61.419000000000004</v>
      </c>
      <c r="L152" s="30">
        <f t="shared" si="37"/>
        <v>49.205999999999996</v>
      </c>
      <c r="M152" s="30">
        <f t="shared" si="38"/>
        <v>41.241</v>
      </c>
    </row>
    <row r="153" spans="1:13" s="22" customFormat="1" x14ac:dyDescent="0.25">
      <c r="A153" s="3" t="s">
        <v>147</v>
      </c>
      <c r="B153" s="3"/>
      <c r="C153" s="3"/>
      <c r="D153" s="3"/>
      <c r="E153" s="8">
        <v>70065203</v>
      </c>
      <c r="F153" s="38">
        <v>49</v>
      </c>
      <c r="G153" s="30">
        <v>40</v>
      </c>
      <c r="H153" s="6">
        <f t="shared" si="33"/>
        <v>0.18367346938775508</v>
      </c>
      <c r="I153" s="30">
        <f t="shared" si="34"/>
        <v>3.5999999999999996</v>
      </c>
      <c r="J153" s="30">
        <f t="shared" si="35"/>
        <v>1.94</v>
      </c>
      <c r="K153" s="30">
        <f t="shared" si="36"/>
        <v>1.3880000000000001</v>
      </c>
      <c r="L153" s="30">
        <f t="shared" si="37"/>
        <v>1.1119999999999999</v>
      </c>
      <c r="M153" s="30">
        <f t="shared" si="38"/>
        <v>0.93200000000000005</v>
      </c>
    </row>
    <row r="154" spans="1:13" s="22" customFormat="1" x14ac:dyDescent="0.25">
      <c r="A154" s="3" t="s">
        <v>148</v>
      </c>
      <c r="B154" s="3"/>
      <c r="C154" s="3"/>
      <c r="D154" s="3"/>
      <c r="E154" s="8">
        <v>70066401</v>
      </c>
      <c r="F154" s="38">
        <v>79</v>
      </c>
      <c r="G154" s="30">
        <v>57.5</v>
      </c>
      <c r="H154" s="6">
        <f t="shared" si="33"/>
        <v>0.27215189873417722</v>
      </c>
      <c r="I154" s="30">
        <f t="shared" si="34"/>
        <v>5.1749999999999998</v>
      </c>
      <c r="J154" s="30">
        <f t="shared" si="35"/>
        <v>2.7887500000000003</v>
      </c>
      <c r="K154" s="30">
        <f t="shared" si="36"/>
        <v>1.9952500000000002</v>
      </c>
      <c r="L154" s="30">
        <f t="shared" si="37"/>
        <v>1.5984999999999998</v>
      </c>
      <c r="M154" s="30">
        <f t="shared" si="38"/>
        <v>1.33975</v>
      </c>
    </row>
    <row r="155" spans="1:13" s="22" customFormat="1" x14ac:dyDescent="0.25">
      <c r="A155" s="3" t="s">
        <v>149</v>
      </c>
      <c r="B155" s="3"/>
      <c r="C155" s="3"/>
      <c r="D155" s="3"/>
      <c r="E155" s="8">
        <v>45518401</v>
      </c>
      <c r="F155" s="38">
        <v>799</v>
      </c>
      <c r="G155" s="30">
        <v>471.25</v>
      </c>
      <c r="H155" s="6">
        <f t="shared" si="33"/>
        <v>0.41020025031289109</v>
      </c>
      <c r="I155" s="30">
        <f t="shared" si="34"/>
        <v>42.412500000000001</v>
      </c>
      <c r="J155" s="30">
        <f t="shared" si="35"/>
        <v>22.855625</v>
      </c>
      <c r="K155" s="30">
        <f t="shared" si="36"/>
        <v>16.352375000000002</v>
      </c>
      <c r="L155" s="30">
        <f t="shared" si="37"/>
        <v>13.10075</v>
      </c>
      <c r="M155" s="30">
        <f t="shared" si="38"/>
        <v>10.980125000000001</v>
      </c>
    </row>
    <row r="156" spans="1:13" s="22" customFormat="1" x14ac:dyDescent="0.25">
      <c r="A156" s="3" t="s">
        <v>150</v>
      </c>
      <c r="B156" s="3"/>
      <c r="C156" s="3"/>
      <c r="D156" s="3"/>
      <c r="E156" s="8">
        <v>70065501</v>
      </c>
      <c r="F156" s="38">
        <v>99</v>
      </c>
      <c r="G156" s="30">
        <v>97.5</v>
      </c>
      <c r="H156" s="6">
        <f t="shared" si="33"/>
        <v>1.5151515151515138E-2</v>
      </c>
      <c r="I156" s="30">
        <f t="shared" si="34"/>
        <v>8.7750000000000004</v>
      </c>
      <c r="J156" s="30">
        <f t="shared" si="35"/>
        <v>4.7287499999999998</v>
      </c>
      <c r="K156" s="30">
        <f t="shared" si="36"/>
        <v>3.3832500000000003</v>
      </c>
      <c r="L156" s="30">
        <f t="shared" si="37"/>
        <v>2.7104999999999997</v>
      </c>
      <c r="M156" s="30">
        <f t="shared" si="38"/>
        <v>2.2717499999999999</v>
      </c>
    </row>
    <row r="157" spans="1:13" s="22" customFormat="1" x14ac:dyDescent="0.25">
      <c r="A157" s="3" t="s">
        <v>151</v>
      </c>
      <c r="B157" s="3"/>
      <c r="C157" s="3"/>
      <c r="D157" s="3"/>
      <c r="E157" s="8">
        <v>45518201</v>
      </c>
      <c r="F157" s="38">
        <v>498</v>
      </c>
      <c r="G157" s="30">
        <v>266.25</v>
      </c>
      <c r="H157" s="6">
        <f t="shared" si="33"/>
        <v>0.46536144578313254</v>
      </c>
      <c r="I157" s="30">
        <f t="shared" si="34"/>
        <v>23.962499999999999</v>
      </c>
      <c r="J157" s="30">
        <f t="shared" si="35"/>
        <v>12.913125000000001</v>
      </c>
      <c r="K157" s="30">
        <f t="shared" si="36"/>
        <v>9.2388750000000002</v>
      </c>
      <c r="L157" s="30">
        <f t="shared" si="37"/>
        <v>7.4017499999999998</v>
      </c>
      <c r="M157" s="30">
        <f t="shared" si="38"/>
        <v>6.2036250000000006</v>
      </c>
    </row>
    <row r="158" spans="1:13" s="22" customFormat="1" x14ac:dyDescent="0.25">
      <c r="A158" s="3" t="s">
        <v>152</v>
      </c>
      <c r="B158" s="3"/>
      <c r="C158" s="3"/>
      <c r="D158" s="3"/>
      <c r="E158" s="8">
        <v>76001309</v>
      </c>
      <c r="F158" s="38">
        <v>900</v>
      </c>
      <c r="G158" s="30">
        <v>880</v>
      </c>
      <c r="H158" s="6">
        <f t="shared" si="33"/>
        <v>2.2222222222222254E-2</v>
      </c>
      <c r="I158" s="30">
        <f t="shared" si="34"/>
        <v>79.2</v>
      </c>
      <c r="J158" s="30">
        <f t="shared" si="35"/>
        <v>42.68</v>
      </c>
      <c r="K158" s="30">
        <f t="shared" si="36"/>
        <v>30.536000000000001</v>
      </c>
      <c r="L158" s="30">
        <f t="shared" si="37"/>
        <v>24.463999999999999</v>
      </c>
      <c r="M158" s="30">
        <f t="shared" si="38"/>
        <v>20.504000000000001</v>
      </c>
    </row>
    <row r="159" spans="1:13" s="22" customFormat="1" x14ac:dyDescent="0.25">
      <c r="A159" s="3" t="s">
        <v>153</v>
      </c>
      <c r="B159" s="3"/>
      <c r="C159" s="3"/>
      <c r="D159" s="3"/>
      <c r="E159" s="8">
        <v>76001311</v>
      </c>
      <c r="F159" s="38">
        <v>1300</v>
      </c>
      <c r="G159" s="30">
        <v>1271.25</v>
      </c>
      <c r="H159" s="6">
        <f t="shared" si="33"/>
        <v>2.2115384615384648E-2</v>
      </c>
      <c r="I159" s="30">
        <f t="shared" si="34"/>
        <v>114.41249999999999</v>
      </c>
      <c r="J159" s="30">
        <f t="shared" si="35"/>
        <v>61.655625000000001</v>
      </c>
      <c r="K159" s="30">
        <f t="shared" si="36"/>
        <v>44.112375</v>
      </c>
      <c r="L159" s="30">
        <f t="shared" si="37"/>
        <v>35.34075</v>
      </c>
      <c r="M159" s="30">
        <f t="shared" si="38"/>
        <v>29.620125000000002</v>
      </c>
    </row>
    <row r="160" spans="1:13" s="22" customFormat="1" x14ac:dyDescent="0.25">
      <c r="A160" s="3" t="s">
        <v>154</v>
      </c>
      <c r="B160" s="3"/>
      <c r="C160" s="3"/>
      <c r="D160" s="3"/>
      <c r="E160" s="8">
        <v>76001607</v>
      </c>
      <c r="F160" s="38">
        <v>750</v>
      </c>
      <c r="G160" s="30">
        <v>707.5</v>
      </c>
      <c r="H160" s="6">
        <f t="shared" si="33"/>
        <v>5.6666666666666643E-2</v>
      </c>
      <c r="I160" s="30">
        <f t="shared" si="34"/>
        <v>63.674999999999997</v>
      </c>
      <c r="J160" s="30">
        <f t="shared" si="35"/>
        <v>34.313749999999999</v>
      </c>
      <c r="K160" s="30">
        <f t="shared" si="36"/>
        <v>24.550250000000002</v>
      </c>
      <c r="L160" s="30">
        <f t="shared" si="37"/>
        <v>19.668499999999998</v>
      </c>
      <c r="M160" s="30">
        <f t="shared" si="38"/>
        <v>16.484750000000002</v>
      </c>
    </row>
    <row r="161" spans="1:13" s="22" customFormat="1" x14ac:dyDescent="0.25">
      <c r="A161" s="3" t="s">
        <v>155</v>
      </c>
      <c r="B161" s="3"/>
      <c r="C161" s="3"/>
      <c r="D161" s="3"/>
      <c r="E161" s="8">
        <v>76001604</v>
      </c>
      <c r="F161" s="38">
        <v>5000</v>
      </c>
      <c r="G161" s="30">
        <v>4715</v>
      </c>
      <c r="H161" s="6">
        <f t="shared" si="33"/>
        <v>5.7000000000000051E-2</v>
      </c>
      <c r="I161" s="30">
        <f t="shared" si="34"/>
        <v>424.34999999999997</v>
      </c>
      <c r="J161" s="30">
        <f t="shared" si="35"/>
        <v>228.67750000000001</v>
      </c>
      <c r="K161" s="30">
        <f t="shared" si="36"/>
        <v>163.6105</v>
      </c>
      <c r="L161" s="30">
        <f t="shared" si="37"/>
        <v>131.077</v>
      </c>
      <c r="M161" s="30">
        <f t="shared" si="38"/>
        <v>109.85950000000001</v>
      </c>
    </row>
    <row r="162" spans="1:13" s="22" customFormat="1" x14ac:dyDescent="0.25">
      <c r="A162" s="3" t="s">
        <v>156</v>
      </c>
      <c r="B162" s="3"/>
      <c r="C162" s="3"/>
      <c r="D162" s="3"/>
      <c r="E162" s="8">
        <v>76001603</v>
      </c>
      <c r="F162" s="38">
        <v>1000</v>
      </c>
      <c r="G162" s="30">
        <v>948.75</v>
      </c>
      <c r="H162" s="6">
        <f t="shared" si="33"/>
        <v>5.1250000000000018E-2</v>
      </c>
      <c r="I162" s="30">
        <f t="shared" si="34"/>
        <v>85.387500000000003</v>
      </c>
      <c r="J162" s="30">
        <f t="shared" si="35"/>
        <v>46.014375000000001</v>
      </c>
      <c r="K162" s="30">
        <f t="shared" si="36"/>
        <v>32.921624999999999</v>
      </c>
      <c r="L162" s="30">
        <f t="shared" si="37"/>
        <v>26.375249999999998</v>
      </c>
      <c r="M162" s="30">
        <f t="shared" si="38"/>
        <v>22.105875000000001</v>
      </c>
    </row>
    <row r="163" spans="1:13" s="22" customFormat="1" x14ac:dyDescent="0.25">
      <c r="A163" s="3" t="s">
        <v>157</v>
      </c>
      <c r="B163" s="3"/>
      <c r="C163" s="3"/>
      <c r="D163" s="3"/>
      <c r="E163" s="8">
        <v>76001606</v>
      </c>
      <c r="F163" s="38">
        <v>5000</v>
      </c>
      <c r="G163" s="30">
        <v>4715</v>
      </c>
      <c r="H163" s="6">
        <f t="shared" si="33"/>
        <v>5.7000000000000051E-2</v>
      </c>
      <c r="I163" s="30">
        <f t="shared" si="34"/>
        <v>424.34999999999997</v>
      </c>
      <c r="J163" s="30">
        <f t="shared" si="35"/>
        <v>228.67750000000001</v>
      </c>
      <c r="K163" s="30">
        <f t="shared" si="36"/>
        <v>163.6105</v>
      </c>
      <c r="L163" s="30">
        <f t="shared" si="37"/>
        <v>131.077</v>
      </c>
      <c r="M163" s="30">
        <f t="shared" si="38"/>
        <v>109.85950000000001</v>
      </c>
    </row>
    <row r="164" spans="1:13" s="22" customFormat="1" x14ac:dyDescent="0.25">
      <c r="A164" s="3" t="s">
        <v>158</v>
      </c>
      <c r="B164" s="3"/>
      <c r="C164" s="3"/>
      <c r="D164" s="3"/>
      <c r="E164" s="8">
        <v>76001605</v>
      </c>
      <c r="F164" s="38">
        <v>3000</v>
      </c>
      <c r="G164" s="30">
        <v>2875</v>
      </c>
      <c r="H164" s="6">
        <f t="shared" si="33"/>
        <v>4.166666666666663E-2</v>
      </c>
      <c r="I164" s="30">
        <f t="shared" si="34"/>
        <v>258.75</v>
      </c>
      <c r="J164" s="30">
        <f t="shared" si="35"/>
        <v>139.4375</v>
      </c>
      <c r="K164" s="30">
        <f t="shared" si="36"/>
        <v>99.762500000000003</v>
      </c>
      <c r="L164" s="30">
        <f t="shared" si="37"/>
        <v>79.924999999999997</v>
      </c>
      <c r="M164" s="30">
        <f t="shared" si="38"/>
        <v>66.987499999999997</v>
      </c>
    </row>
    <row r="165" spans="1:13" s="22" customFormat="1" x14ac:dyDescent="0.25">
      <c r="A165" s="3" t="s">
        <v>159</v>
      </c>
      <c r="B165" s="3"/>
      <c r="C165" s="3"/>
      <c r="D165" s="3"/>
      <c r="E165" s="8">
        <v>76001601</v>
      </c>
      <c r="F165" s="38">
        <v>495</v>
      </c>
      <c r="G165" s="30">
        <v>463.75</v>
      </c>
      <c r="H165" s="6">
        <f t="shared" si="33"/>
        <v>6.3131313131313149E-2</v>
      </c>
      <c r="I165" s="30">
        <f t="shared" si="34"/>
        <v>41.737499999999997</v>
      </c>
      <c r="J165" s="30">
        <f t="shared" si="35"/>
        <v>22.491875</v>
      </c>
      <c r="K165" s="30">
        <f t="shared" si="36"/>
        <v>16.092124999999999</v>
      </c>
      <c r="L165" s="30">
        <f t="shared" si="37"/>
        <v>12.892249999999999</v>
      </c>
      <c r="M165" s="30">
        <f t="shared" si="38"/>
        <v>10.805375</v>
      </c>
    </row>
    <row r="166" spans="1:13" s="22" customFormat="1" x14ac:dyDescent="0.25">
      <c r="A166" s="3" t="s">
        <v>160</v>
      </c>
      <c r="B166" s="3"/>
      <c r="C166" s="3"/>
      <c r="D166" s="3"/>
      <c r="E166" s="8">
        <v>76001602</v>
      </c>
      <c r="F166" s="38">
        <v>1000</v>
      </c>
      <c r="G166" s="30">
        <v>948.75</v>
      </c>
      <c r="H166" s="6">
        <f t="shared" si="33"/>
        <v>5.1250000000000018E-2</v>
      </c>
      <c r="I166" s="30">
        <f t="shared" si="34"/>
        <v>85.387500000000003</v>
      </c>
      <c r="J166" s="30">
        <f t="shared" si="35"/>
        <v>46.014375000000001</v>
      </c>
      <c r="K166" s="30">
        <f t="shared" si="36"/>
        <v>32.921624999999999</v>
      </c>
      <c r="L166" s="30">
        <f t="shared" si="37"/>
        <v>26.375249999999998</v>
      </c>
      <c r="M166" s="30">
        <f t="shared" si="38"/>
        <v>22.105875000000001</v>
      </c>
    </row>
    <row r="167" spans="1:13" s="22" customFormat="1" x14ac:dyDescent="0.25">
      <c r="A167" s="3" t="s">
        <v>161</v>
      </c>
      <c r="B167" s="3"/>
      <c r="C167" s="3"/>
      <c r="D167" s="3"/>
      <c r="E167" s="8">
        <v>76001354</v>
      </c>
      <c r="F167" s="38">
        <v>185</v>
      </c>
      <c r="G167" s="30">
        <v>178.75</v>
      </c>
      <c r="H167" s="6">
        <f t="shared" si="33"/>
        <v>3.3783783783783772E-2</v>
      </c>
      <c r="I167" s="30">
        <f t="shared" si="34"/>
        <v>16.087499999999999</v>
      </c>
      <c r="J167" s="30">
        <f t="shared" si="35"/>
        <v>8.6693750000000005</v>
      </c>
      <c r="K167" s="30">
        <f t="shared" si="36"/>
        <v>6.2026250000000003</v>
      </c>
      <c r="L167" s="30">
        <f t="shared" si="37"/>
        <v>4.9692499999999997</v>
      </c>
      <c r="M167" s="30">
        <f t="shared" si="38"/>
        <v>4.1648750000000003</v>
      </c>
    </row>
    <row r="168" spans="1:13" s="22" customFormat="1" x14ac:dyDescent="0.25">
      <c r="A168" s="3" t="s">
        <v>162</v>
      </c>
      <c r="B168" s="3"/>
      <c r="C168" s="3"/>
      <c r="D168" s="3"/>
      <c r="E168" s="8">
        <v>70065601</v>
      </c>
      <c r="F168" s="38">
        <v>22</v>
      </c>
      <c r="G168" s="30">
        <v>21.25</v>
      </c>
      <c r="H168" s="6">
        <f t="shared" si="33"/>
        <v>3.4090909090909061E-2</v>
      </c>
      <c r="I168" s="30">
        <f t="shared" si="34"/>
        <v>1.9124999999999999</v>
      </c>
      <c r="J168" s="30">
        <f t="shared" si="35"/>
        <v>1.0306250000000001</v>
      </c>
      <c r="K168" s="30">
        <f t="shared" si="36"/>
        <v>0.737375</v>
      </c>
      <c r="L168" s="30">
        <f t="shared" si="37"/>
        <v>0.59075</v>
      </c>
      <c r="M168" s="30">
        <f t="shared" si="38"/>
        <v>0.49512500000000004</v>
      </c>
    </row>
    <row r="169" spans="1:13" s="22" customFormat="1" x14ac:dyDescent="0.25">
      <c r="A169" s="3" t="s">
        <v>163</v>
      </c>
      <c r="B169" s="3"/>
      <c r="C169" s="3"/>
      <c r="D169" s="3"/>
      <c r="E169" s="8">
        <v>45518001</v>
      </c>
      <c r="F169" s="38">
        <v>108</v>
      </c>
      <c r="G169" s="30">
        <v>57.5</v>
      </c>
      <c r="H169" s="6">
        <f t="shared" si="33"/>
        <v>0.46759259259259256</v>
      </c>
      <c r="I169" s="30">
        <f t="shared" si="34"/>
        <v>5.1749999999999998</v>
      </c>
      <c r="J169" s="30">
        <f t="shared" si="35"/>
        <v>2.7887500000000003</v>
      </c>
      <c r="K169" s="30">
        <f t="shared" si="36"/>
        <v>1.9952500000000002</v>
      </c>
      <c r="L169" s="30">
        <f t="shared" si="37"/>
        <v>1.5984999999999998</v>
      </c>
      <c r="M169" s="30">
        <f t="shared" si="38"/>
        <v>1.33975</v>
      </c>
    </row>
    <row r="170" spans="1:13" s="22" customFormat="1" x14ac:dyDescent="0.25">
      <c r="A170" s="3" t="s">
        <v>131</v>
      </c>
      <c r="B170" s="3"/>
      <c r="C170" s="3"/>
      <c r="D170" s="3"/>
      <c r="E170" s="8">
        <v>44955101</v>
      </c>
      <c r="F170" s="38">
        <v>773</v>
      </c>
      <c r="G170" s="30">
        <v>367.5</v>
      </c>
      <c r="H170" s="6">
        <f t="shared" si="33"/>
        <v>0.52457956015523932</v>
      </c>
      <c r="I170" s="30">
        <f t="shared" si="34"/>
        <v>33.074999999999996</v>
      </c>
      <c r="J170" s="30">
        <f t="shared" si="35"/>
        <v>17.82375</v>
      </c>
      <c r="K170" s="30">
        <f t="shared" si="36"/>
        <v>12.75225</v>
      </c>
      <c r="L170" s="30">
        <f t="shared" si="37"/>
        <v>10.2165</v>
      </c>
      <c r="M170" s="30">
        <f t="shared" si="38"/>
        <v>8.5627500000000012</v>
      </c>
    </row>
    <row r="171" spans="1:13" s="22" customFormat="1" x14ac:dyDescent="0.25">
      <c r="A171" s="3" t="s">
        <v>132</v>
      </c>
      <c r="B171" s="3"/>
      <c r="C171" s="3"/>
      <c r="D171" s="3"/>
      <c r="E171" s="8">
        <v>45517901</v>
      </c>
      <c r="F171" s="38">
        <v>430</v>
      </c>
      <c r="G171" s="30">
        <v>230</v>
      </c>
      <c r="H171" s="6">
        <f t="shared" si="33"/>
        <v>0.46511627906976749</v>
      </c>
      <c r="I171" s="30">
        <f t="shared" si="34"/>
        <v>20.7</v>
      </c>
      <c r="J171" s="30">
        <f t="shared" si="35"/>
        <v>11.155000000000001</v>
      </c>
      <c r="K171" s="30">
        <f t="shared" si="36"/>
        <v>7.9810000000000008</v>
      </c>
      <c r="L171" s="30">
        <f t="shared" si="37"/>
        <v>6.3939999999999992</v>
      </c>
      <c r="M171" s="30">
        <f t="shared" si="38"/>
        <v>5.359</v>
      </c>
    </row>
    <row r="172" spans="1:13" s="22" customFormat="1" x14ac:dyDescent="0.25">
      <c r="A172" s="3" t="s">
        <v>133</v>
      </c>
      <c r="B172" s="3"/>
      <c r="C172" s="3"/>
      <c r="D172" s="3"/>
      <c r="E172" s="8">
        <v>45518101</v>
      </c>
      <c r="F172" s="38">
        <v>558</v>
      </c>
      <c r="G172" s="30">
        <v>298.75</v>
      </c>
      <c r="H172" s="6">
        <f t="shared" si="33"/>
        <v>0.46460573476702505</v>
      </c>
      <c r="I172" s="30">
        <f t="shared" si="34"/>
        <v>26.887499999999999</v>
      </c>
      <c r="J172" s="30">
        <f t="shared" si="35"/>
        <v>14.489375000000001</v>
      </c>
      <c r="K172" s="30">
        <f t="shared" si="36"/>
        <v>10.366625000000001</v>
      </c>
      <c r="L172" s="30">
        <f t="shared" si="37"/>
        <v>8.3052499999999991</v>
      </c>
      <c r="M172" s="30">
        <f t="shared" si="38"/>
        <v>6.9608750000000006</v>
      </c>
    </row>
    <row r="173" spans="1:13" s="22" customFormat="1" x14ac:dyDescent="0.25">
      <c r="A173" s="3" t="s">
        <v>135</v>
      </c>
      <c r="B173" s="3"/>
      <c r="C173" s="3"/>
      <c r="D173" s="3"/>
      <c r="E173" s="8">
        <v>45589501</v>
      </c>
      <c r="F173" s="38">
        <v>74</v>
      </c>
      <c r="G173" s="30">
        <v>38.75</v>
      </c>
      <c r="H173" s="6">
        <f t="shared" si="33"/>
        <v>0.47635135135135132</v>
      </c>
      <c r="I173" s="30">
        <f t="shared" si="34"/>
        <v>3.4874999999999998</v>
      </c>
      <c r="J173" s="30">
        <f t="shared" si="35"/>
        <v>1.879375</v>
      </c>
      <c r="K173" s="30">
        <f t="shared" si="36"/>
        <v>1.344625</v>
      </c>
      <c r="L173" s="30">
        <f t="shared" si="37"/>
        <v>1.07725</v>
      </c>
      <c r="M173" s="30">
        <f t="shared" si="38"/>
        <v>0.90287500000000009</v>
      </c>
    </row>
    <row r="174" spans="1:13" s="22" customFormat="1" x14ac:dyDescent="0.25">
      <c r="A174" s="3" t="s">
        <v>136</v>
      </c>
      <c r="B174" s="3"/>
      <c r="C174" s="3"/>
      <c r="D174" s="3"/>
      <c r="E174" s="8">
        <v>45588101</v>
      </c>
      <c r="F174" s="38">
        <v>265</v>
      </c>
      <c r="G174" s="30">
        <v>150</v>
      </c>
      <c r="H174" s="6">
        <f t="shared" si="33"/>
        <v>0.43396226415094341</v>
      </c>
      <c r="I174" s="30">
        <f t="shared" si="34"/>
        <v>13.5</v>
      </c>
      <c r="J174" s="30">
        <f t="shared" si="35"/>
        <v>7.2750000000000004</v>
      </c>
      <c r="K174" s="30">
        <f t="shared" si="36"/>
        <v>5.2050000000000001</v>
      </c>
      <c r="L174" s="30">
        <f t="shared" si="37"/>
        <v>4.17</v>
      </c>
      <c r="M174" s="30">
        <f t="shared" si="38"/>
        <v>3.4950000000000001</v>
      </c>
    </row>
    <row r="175" spans="1:13" s="22" customFormat="1" x14ac:dyDescent="0.25">
      <c r="A175" s="3" t="s">
        <v>137</v>
      </c>
      <c r="B175" s="3"/>
      <c r="C175" s="3"/>
      <c r="D175" s="3"/>
      <c r="E175" s="8">
        <v>45588301</v>
      </c>
      <c r="F175" s="38">
        <v>82</v>
      </c>
      <c r="G175" s="30">
        <v>43.75</v>
      </c>
      <c r="H175" s="6">
        <f t="shared" si="33"/>
        <v>0.46646341463414631</v>
      </c>
      <c r="I175" s="30">
        <f t="shared" si="34"/>
        <v>3.9375</v>
      </c>
      <c r="J175" s="30">
        <f t="shared" si="35"/>
        <v>2.1218750000000002</v>
      </c>
      <c r="K175" s="30">
        <f t="shared" si="36"/>
        <v>1.5181250000000002</v>
      </c>
      <c r="L175" s="30">
        <f t="shared" si="37"/>
        <v>1.2162499999999998</v>
      </c>
      <c r="M175" s="30">
        <f t="shared" si="38"/>
        <v>1.0193750000000001</v>
      </c>
    </row>
    <row r="176" spans="1:13" s="22" customFormat="1" x14ac:dyDescent="0.25">
      <c r="A176" s="3" t="s">
        <v>138</v>
      </c>
      <c r="B176" s="3"/>
      <c r="C176" s="3"/>
      <c r="D176" s="3"/>
      <c r="E176" s="8">
        <v>45588601</v>
      </c>
      <c r="F176" s="38">
        <v>327</v>
      </c>
      <c r="G176" s="30">
        <v>155</v>
      </c>
      <c r="H176" s="6">
        <f t="shared" si="33"/>
        <v>0.52599388379204892</v>
      </c>
      <c r="I176" s="30">
        <f t="shared" si="34"/>
        <v>13.95</v>
      </c>
      <c r="J176" s="30">
        <f t="shared" si="35"/>
        <v>7.5175000000000001</v>
      </c>
      <c r="K176" s="30">
        <f t="shared" si="36"/>
        <v>5.3784999999999998</v>
      </c>
      <c r="L176" s="30">
        <f t="shared" si="37"/>
        <v>4.3090000000000002</v>
      </c>
      <c r="M176" s="30">
        <f t="shared" si="38"/>
        <v>3.6115000000000004</v>
      </c>
    </row>
    <row r="177" spans="1:13" s="22" customFormat="1" x14ac:dyDescent="0.25">
      <c r="A177" s="3" t="s">
        <v>139</v>
      </c>
      <c r="B177" s="3"/>
      <c r="C177" s="3"/>
      <c r="D177" s="3"/>
      <c r="E177" s="8">
        <v>45588001</v>
      </c>
      <c r="F177" s="38">
        <v>550</v>
      </c>
      <c r="G177" s="30">
        <v>210</v>
      </c>
      <c r="H177" s="6">
        <f t="shared" si="33"/>
        <v>0.61818181818181817</v>
      </c>
      <c r="I177" s="30">
        <f t="shared" si="34"/>
        <v>18.899999999999999</v>
      </c>
      <c r="J177" s="30">
        <f t="shared" si="35"/>
        <v>10.185</v>
      </c>
      <c r="K177" s="30">
        <f t="shared" si="36"/>
        <v>7.2869999999999999</v>
      </c>
      <c r="L177" s="30">
        <f t="shared" si="37"/>
        <v>5.8380000000000001</v>
      </c>
      <c r="M177" s="30">
        <f t="shared" si="38"/>
        <v>4.8930000000000007</v>
      </c>
    </row>
    <row r="178" spans="1:13" s="22" customFormat="1" x14ac:dyDescent="0.25">
      <c r="A178" s="3" t="s">
        <v>140</v>
      </c>
      <c r="B178" s="3"/>
      <c r="C178" s="3"/>
      <c r="D178" s="3"/>
      <c r="E178" s="8">
        <v>45588701</v>
      </c>
      <c r="F178" s="38">
        <v>1025</v>
      </c>
      <c r="G178" s="30">
        <v>663.75</v>
      </c>
      <c r="H178" s="6">
        <f t="shared" si="33"/>
        <v>0.35243902439024388</v>
      </c>
      <c r="I178" s="30">
        <f t="shared" si="34"/>
        <v>59.737499999999997</v>
      </c>
      <c r="J178" s="30">
        <f t="shared" si="35"/>
        <v>32.191875000000003</v>
      </c>
      <c r="K178" s="30">
        <f t="shared" si="36"/>
        <v>23.032125000000001</v>
      </c>
      <c r="L178" s="30">
        <f t="shared" si="37"/>
        <v>18.452249999999999</v>
      </c>
      <c r="M178" s="30">
        <f t="shared" si="38"/>
        <v>15.465375000000002</v>
      </c>
    </row>
    <row r="179" spans="1:13" s="22" customFormat="1" x14ac:dyDescent="0.25">
      <c r="A179" s="3" t="s">
        <v>141</v>
      </c>
      <c r="B179" s="3"/>
      <c r="C179" s="3"/>
      <c r="D179" s="3"/>
      <c r="E179" s="8">
        <v>45587401</v>
      </c>
      <c r="F179" s="38">
        <v>893</v>
      </c>
      <c r="G179" s="30">
        <v>450</v>
      </c>
      <c r="H179" s="6">
        <f t="shared" si="33"/>
        <v>0.49608062709966405</v>
      </c>
      <c r="I179" s="30">
        <f t="shared" si="34"/>
        <v>40.5</v>
      </c>
      <c r="J179" s="30">
        <f t="shared" si="35"/>
        <v>21.824999999999999</v>
      </c>
      <c r="K179" s="30">
        <f t="shared" si="36"/>
        <v>15.615</v>
      </c>
      <c r="L179" s="30">
        <f t="shared" si="37"/>
        <v>12.51</v>
      </c>
      <c r="M179" s="30">
        <f t="shared" si="38"/>
        <v>10.485000000000001</v>
      </c>
    </row>
    <row r="180" spans="1:13" s="22" customFormat="1" x14ac:dyDescent="0.25">
      <c r="A180" s="3" t="s">
        <v>164</v>
      </c>
      <c r="B180" s="3"/>
      <c r="C180" s="3"/>
      <c r="D180" s="3"/>
      <c r="E180" s="8">
        <v>45587001</v>
      </c>
      <c r="F180" s="38">
        <v>1760</v>
      </c>
      <c r="G180" s="30">
        <v>931.25</v>
      </c>
      <c r="H180" s="6">
        <f t="shared" si="33"/>
        <v>0.47088068181818177</v>
      </c>
      <c r="I180" s="30">
        <f t="shared" si="34"/>
        <v>83.8125</v>
      </c>
      <c r="J180" s="30">
        <f t="shared" si="35"/>
        <v>45.165624999999999</v>
      </c>
      <c r="K180" s="30">
        <f t="shared" si="36"/>
        <v>32.314374999999998</v>
      </c>
      <c r="L180" s="30">
        <f t="shared" si="37"/>
        <v>25.888749999999998</v>
      </c>
      <c r="M180" s="30">
        <f t="shared" si="38"/>
        <v>21.698125000000001</v>
      </c>
    </row>
    <row r="181" spans="1:13" s="22" customFormat="1" x14ac:dyDescent="0.25">
      <c r="A181" s="3" t="s">
        <v>142</v>
      </c>
      <c r="B181" s="3"/>
      <c r="C181" s="3"/>
      <c r="D181" s="3"/>
      <c r="E181" s="8">
        <v>45011902</v>
      </c>
      <c r="F181" s="38">
        <v>289</v>
      </c>
      <c r="G181" s="30">
        <v>152.5</v>
      </c>
      <c r="H181" s="6">
        <f t="shared" ref="H181:H230" si="39">1-G181/F181</f>
        <v>0.47231833910034604</v>
      </c>
      <c r="I181" s="30">
        <f t="shared" si="34"/>
        <v>13.725</v>
      </c>
      <c r="J181" s="30">
        <f t="shared" si="35"/>
        <v>7.3962500000000002</v>
      </c>
      <c r="K181" s="30">
        <f t="shared" si="36"/>
        <v>5.2917500000000004</v>
      </c>
      <c r="L181" s="30">
        <f t="shared" si="37"/>
        <v>4.2394999999999996</v>
      </c>
      <c r="M181" s="30">
        <f t="shared" si="38"/>
        <v>3.5532500000000002</v>
      </c>
    </row>
    <row r="182" spans="1:13" s="22" customFormat="1" x14ac:dyDescent="0.25">
      <c r="A182" s="3" t="s">
        <v>143</v>
      </c>
      <c r="B182" s="3"/>
      <c r="C182" s="3"/>
      <c r="D182" s="3"/>
      <c r="E182" s="8">
        <v>45587602</v>
      </c>
      <c r="F182" s="38">
        <v>1225</v>
      </c>
      <c r="G182" s="30">
        <v>642.5</v>
      </c>
      <c r="H182" s="6">
        <f t="shared" si="39"/>
        <v>0.47551020408163269</v>
      </c>
      <c r="I182" s="30">
        <f t="shared" si="34"/>
        <v>57.824999999999996</v>
      </c>
      <c r="J182" s="30">
        <f t="shared" si="35"/>
        <v>31.161250000000003</v>
      </c>
      <c r="K182" s="30">
        <f t="shared" si="36"/>
        <v>22.294750000000001</v>
      </c>
      <c r="L182" s="30">
        <f t="shared" si="37"/>
        <v>17.861499999999999</v>
      </c>
      <c r="M182" s="30">
        <f t="shared" si="38"/>
        <v>14.97025</v>
      </c>
    </row>
    <row r="183" spans="1:13" s="22" customFormat="1" x14ac:dyDescent="0.25">
      <c r="A183" s="3" t="s">
        <v>144</v>
      </c>
      <c r="B183" s="3"/>
      <c r="C183" s="3"/>
      <c r="D183" s="3"/>
      <c r="E183" s="8">
        <v>45587301</v>
      </c>
      <c r="F183" s="38">
        <v>2284</v>
      </c>
      <c r="G183" s="30">
        <v>1332.5</v>
      </c>
      <c r="H183" s="6">
        <f t="shared" si="39"/>
        <v>0.41659369527145362</v>
      </c>
      <c r="I183" s="30">
        <f t="shared" si="34"/>
        <v>119.925</v>
      </c>
      <c r="J183" s="30">
        <f t="shared" si="35"/>
        <v>64.626249999999999</v>
      </c>
      <c r="K183" s="30">
        <f t="shared" si="36"/>
        <v>46.237750000000005</v>
      </c>
      <c r="L183" s="30">
        <f t="shared" si="37"/>
        <v>37.043499999999995</v>
      </c>
      <c r="M183" s="30">
        <f t="shared" si="38"/>
        <v>31.047250000000002</v>
      </c>
    </row>
    <row r="184" spans="1:13" s="22" customFormat="1" x14ac:dyDescent="0.25">
      <c r="A184" s="3" t="s">
        <v>145</v>
      </c>
      <c r="B184" s="3"/>
      <c r="C184" s="3"/>
      <c r="D184" s="3"/>
      <c r="E184" s="8">
        <v>45587501</v>
      </c>
      <c r="F184" s="38">
        <v>980</v>
      </c>
      <c r="G184" s="30">
        <v>437.5</v>
      </c>
      <c r="H184" s="6">
        <f t="shared" si="39"/>
        <v>0.5535714285714286</v>
      </c>
      <c r="I184" s="30">
        <f t="shared" si="34"/>
        <v>39.375</v>
      </c>
      <c r="J184" s="30">
        <f t="shared" si="35"/>
        <v>21.21875</v>
      </c>
      <c r="K184" s="30">
        <f t="shared" si="36"/>
        <v>15.18125</v>
      </c>
      <c r="L184" s="30">
        <f t="shared" si="37"/>
        <v>12.1625</v>
      </c>
      <c r="M184" s="30">
        <f t="shared" si="38"/>
        <v>10.193750000000001</v>
      </c>
    </row>
    <row r="185" spans="1:13" s="22" customFormat="1" x14ac:dyDescent="0.25">
      <c r="A185" s="3" t="s">
        <v>146</v>
      </c>
      <c r="B185" s="3"/>
      <c r="C185" s="3"/>
      <c r="D185" s="3"/>
      <c r="E185" s="8">
        <v>45587101</v>
      </c>
      <c r="F185" s="38">
        <v>3565</v>
      </c>
      <c r="G185" s="30">
        <v>1770</v>
      </c>
      <c r="H185" s="6">
        <f t="shared" si="39"/>
        <v>0.50350631136044877</v>
      </c>
      <c r="I185" s="30">
        <f t="shared" si="34"/>
        <v>159.29999999999998</v>
      </c>
      <c r="J185" s="30">
        <f t="shared" si="35"/>
        <v>85.844999999999999</v>
      </c>
      <c r="K185" s="30">
        <f t="shared" si="36"/>
        <v>61.419000000000004</v>
      </c>
      <c r="L185" s="30">
        <f t="shared" si="37"/>
        <v>49.205999999999996</v>
      </c>
      <c r="M185" s="30">
        <f t="shared" si="38"/>
        <v>41.241</v>
      </c>
    </row>
    <row r="186" spans="1:13" s="22" customFormat="1" x14ac:dyDescent="0.25">
      <c r="A186" s="3" t="s">
        <v>147</v>
      </c>
      <c r="B186" s="3"/>
      <c r="C186" s="3"/>
      <c r="D186" s="3"/>
      <c r="E186" s="8">
        <v>70065203</v>
      </c>
      <c r="F186" s="38">
        <v>49</v>
      </c>
      <c r="G186" s="30">
        <v>40</v>
      </c>
      <c r="H186" s="6">
        <f t="shared" si="39"/>
        <v>0.18367346938775508</v>
      </c>
      <c r="I186" s="30">
        <f t="shared" si="34"/>
        <v>3.5999999999999996</v>
      </c>
      <c r="J186" s="30">
        <f t="shared" si="35"/>
        <v>1.94</v>
      </c>
      <c r="K186" s="30">
        <f t="shared" si="36"/>
        <v>1.3880000000000001</v>
      </c>
      <c r="L186" s="30">
        <f t="shared" si="37"/>
        <v>1.1119999999999999</v>
      </c>
      <c r="M186" s="30">
        <f t="shared" si="38"/>
        <v>0.93200000000000005</v>
      </c>
    </row>
    <row r="187" spans="1:13" s="22" customFormat="1" x14ac:dyDescent="0.25">
      <c r="A187" s="3" t="s">
        <v>148</v>
      </c>
      <c r="B187" s="3"/>
      <c r="C187" s="3"/>
      <c r="D187" s="3"/>
      <c r="E187" s="8">
        <v>70066401</v>
      </c>
      <c r="F187" s="38">
        <v>79</v>
      </c>
      <c r="G187" s="30">
        <v>57.5</v>
      </c>
      <c r="H187" s="6">
        <f t="shared" si="39"/>
        <v>0.27215189873417722</v>
      </c>
      <c r="I187" s="30">
        <f t="shared" si="34"/>
        <v>5.1749999999999998</v>
      </c>
      <c r="J187" s="30">
        <f t="shared" si="35"/>
        <v>2.7887500000000003</v>
      </c>
      <c r="K187" s="30">
        <f t="shared" si="36"/>
        <v>1.9952500000000002</v>
      </c>
      <c r="L187" s="30">
        <f t="shared" si="37"/>
        <v>1.5984999999999998</v>
      </c>
      <c r="M187" s="30">
        <f t="shared" si="38"/>
        <v>1.33975</v>
      </c>
    </row>
    <row r="188" spans="1:13" s="22" customFormat="1" x14ac:dyDescent="0.25">
      <c r="A188" s="3" t="s">
        <v>149</v>
      </c>
      <c r="B188" s="3"/>
      <c r="C188" s="3"/>
      <c r="D188" s="3"/>
      <c r="E188" s="8">
        <v>45518401</v>
      </c>
      <c r="F188" s="38">
        <v>799</v>
      </c>
      <c r="G188" s="30">
        <v>471.25</v>
      </c>
      <c r="H188" s="6">
        <f t="shared" si="39"/>
        <v>0.41020025031289109</v>
      </c>
      <c r="I188" s="30">
        <f t="shared" si="34"/>
        <v>42.412500000000001</v>
      </c>
      <c r="J188" s="30">
        <f t="shared" si="35"/>
        <v>22.855625</v>
      </c>
      <c r="K188" s="30">
        <f t="shared" si="36"/>
        <v>16.352375000000002</v>
      </c>
      <c r="L188" s="30">
        <f t="shared" si="37"/>
        <v>13.10075</v>
      </c>
      <c r="M188" s="30">
        <f t="shared" si="38"/>
        <v>10.980125000000001</v>
      </c>
    </row>
    <row r="189" spans="1:13" s="22" customFormat="1" x14ac:dyDescent="0.25">
      <c r="A189" s="3" t="s">
        <v>150</v>
      </c>
      <c r="B189" s="3"/>
      <c r="C189" s="3"/>
      <c r="D189" s="3"/>
      <c r="E189" s="8">
        <v>70065501</v>
      </c>
      <c r="F189" s="38">
        <v>99</v>
      </c>
      <c r="G189" s="30">
        <v>97.5</v>
      </c>
      <c r="H189" s="6">
        <f t="shared" si="39"/>
        <v>1.5151515151515138E-2</v>
      </c>
      <c r="I189" s="30">
        <f t="shared" si="34"/>
        <v>8.7750000000000004</v>
      </c>
      <c r="J189" s="30">
        <f t="shared" si="35"/>
        <v>4.7287499999999998</v>
      </c>
      <c r="K189" s="30">
        <f t="shared" si="36"/>
        <v>3.3832500000000003</v>
      </c>
      <c r="L189" s="30">
        <f t="shared" si="37"/>
        <v>2.7104999999999997</v>
      </c>
      <c r="M189" s="30">
        <f t="shared" si="38"/>
        <v>2.2717499999999999</v>
      </c>
    </row>
    <row r="190" spans="1:13" s="22" customFormat="1" x14ac:dyDescent="0.25">
      <c r="A190" s="3" t="s">
        <v>151</v>
      </c>
      <c r="B190" s="3"/>
      <c r="C190" s="3"/>
      <c r="D190" s="3"/>
      <c r="E190" s="8">
        <v>45518201</v>
      </c>
      <c r="F190" s="38">
        <v>498</v>
      </c>
      <c r="G190" s="30">
        <v>266.25</v>
      </c>
      <c r="H190" s="6">
        <f t="shared" si="39"/>
        <v>0.46536144578313254</v>
      </c>
      <c r="I190" s="30">
        <f t="shared" si="34"/>
        <v>23.962499999999999</v>
      </c>
      <c r="J190" s="30">
        <f t="shared" si="35"/>
        <v>12.913125000000001</v>
      </c>
      <c r="K190" s="30">
        <f t="shared" si="36"/>
        <v>9.2388750000000002</v>
      </c>
      <c r="L190" s="30">
        <f t="shared" si="37"/>
        <v>7.4017499999999998</v>
      </c>
      <c r="M190" s="30">
        <f t="shared" si="38"/>
        <v>6.2036250000000006</v>
      </c>
    </row>
    <row r="191" spans="1:13" s="22" customFormat="1" x14ac:dyDescent="0.25">
      <c r="A191" s="3" t="s">
        <v>152</v>
      </c>
      <c r="B191" s="3"/>
      <c r="C191" s="3"/>
      <c r="D191" s="3"/>
      <c r="E191" s="8">
        <v>76001309</v>
      </c>
      <c r="F191" s="38">
        <v>900</v>
      </c>
      <c r="G191" s="30">
        <v>880</v>
      </c>
      <c r="H191" s="6">
        <f t="shared" si="39"/>
        <v>2.2222222222222254E-2</v>
      </c>
      <c r="I191" s="30">
        <f t="shared" si="34"/>
        <v>79.2</v>
      </c>
      <c r="J191" s="30">
        <f t="shared" si="35"/>
        <v>42.68</v>
      </c>
      <c r="K191" s="30">
        <f t="shared" si="36"/>
        <v>30.536000000000001</v>
      </c>
      <c r="L191" s="30">
        <f t="shared" si="37"/>
        <v>24.463999999999999</v>
      </c>
      <c r="M191" s="30">
        <f t="shared" si="38"/>
        <v>20.504000000000001</v>
      </c>
    </row>
    <row r="192" spans="1:13" s="22" customFormat="1" x14ac:dyDescent="0.25">
      <c r="A192" s="3" t="s">
        <v>153</v>
      </c>
      <c r="B192" s="3"/>
      <c r="C192" s="3"/>
      <c r="D192" s="3"/>
      <c r="E192" s="8">
        <v>76001311</v>
      </c>
      <c r="F192" s="38">
        <v>1300</v>
      </c>
      <c r="G192" s="30">
        <v>1271.25</v>
      </c>
      <c r="H192" s="6">
        <f t="shared" si="39"/>
        <v>2.2115384615384648E-2</v>
      </c>
      <c r="I192" s="30">
        <f t="shared" si="34"/>
        <v>114.41249999999999</v>
      </c>
      <c r="J192" s="30">
        <f t="shared" si="35"/>
        <v>61.655625000000001</v>
      </c>
      <c r="K192" s="30">
        <f t="shared" si="36"/>
        <v>44.112375</v>
      </c>
      <c r="L192" s="30">
        <f t="shared" si="37"/>
        <v>35.34075</v>
      </c>
      <c r="M192" s="30">
        <f t="shared" si="38"/>
        <v>29.620125000000002</v>
      </c>
    </row>
    <row r="193" spans="1:13" s="22" customFormat="1" x14ac:dyDescent="0.25">
      <c r="A193" s="3" t="s">
        <v>154</v>
      </c>
      <c r="B193" s="3"/>
      <c r="C193" s="3"/>
      <c r="D193" s="3"/>
      <c r="E193" s="8">
        <v>76001607</v>
      </c>
      <c r="F193" s="38">
        <v>750</v>
      </c>
      <c r="G193" s="30">
        <v>707.5</v>
      </c>
      <c r="H193" s="6">
        <f t="shared" si="39"/>
        <v>5.6666666666666643E-2</v>
      </c>
      <c r="I193" s="30">
        <f t="shared" si="34"/>
        <v>63.674999999999997</v>
      </c>
      <c r="J193" s="30">
        <f t="shared" si="35"/>
        <v>34.313749999999999</v>
      </c>
      <c r="K193" s="30">
        <f t="shared" si="36"/>
        <v>24.550250000000002</v>
      </c>
      <c r="L193" s="30">
        <f t="shared" si="37"/>
        <v>19.668499999999998</v>
      </c>
      <c r="M193" s="30">
        <f t="shared" si="38"/>
        <v>16.484750000000002</v>
      </c>
    </row>
    <row r="194" spans="1:13" s="22" customFormat="1" x14ac:dyDescent="0.25">
      <c r="A194" s="3" t="s">
        <v>155</v>
      </c>
      <c r="B194" s="3"/>
      <c r="C194" s="3"/>
      <c r="D194" s="3"/>
      <c r="E194" s="8">
        <v>76001604</v>
      </c>
      <c r="F194" s="38">
        <v>5000</v>
      </c>
      <c r="G194" s="30">
        <v>4715</v>
      </c>
      <c r="H194" s="6">
        <f t="shared" si="39"/>
        <v>5.7000000000000051E-2</v>
      </c>
      <c r="I194" s="30">
        <f t="shared" si="34"/>
        <v>424.34999999999997</v>
      </c>
      <c r="J194" s="30">
        <f t="shared" si="35"/>
        <v>228.67750000000001</v>
      </c>
      <c r="K194" s="30">
        <f t="shared" si="36"/>
        <v>163.6105</v>
      </c>
      <c r="L194" s="30">
        <f t="shared" si="37"/>
        <v>131.077</v>
      </c>
      <c r="M194" s="30">
        <f t="shared" si="38"/>
        <v>109.85950000000001</v>
      </c>
    </row>
    <row r="195" spans="1:13" s="22" customFormat="1" x14ac:dyDescent="0.25">
      <c r="A195" s="3" t="s">
        <v>156</v>
      </c>
      <c r="B195" s="3"/>
      <c r="C195" s="3"/>
      <c r="D195" s="3"/>
      <c r="E195" s="8">
        <v>76001603</v>
      </c>
      <c r="F195" s="38">
        <v>1000</v>
      </c>
      <c r="G195" s="30">
        <v>948.75</v>
      </c>
      <c r="H195" s="6">
        <f t="shared" si="39"/>
        <v>5.1250000000000018E-2</v>
      </c>
      <c r="I195" s="30">
        <f t="shared" si="34"/>
        <v>85.387500000000003</v>
      </c>
      <c r="J195" s="30">
        <f t="shared" si="35"/>
        <v>46.014375000000001</v>
      </c>
      <c r="K195" s="30">
        <f t="shared" si="36"/>
        <v>32.921624999999999</v>
      </c>
      <c r="L195" s="30">
        <f t="shared" si="37"/>
        <v>26.375249999999998</v>
      </c>
      <c r="M195" s="30">
        <f t="shared" si="38"/>
        <v>22.105875000000001</v>
      </c>
    </row>
    <row r="196" spans="1:13" s="22" customFormat="1" x14ac:dyDescent="0.25">
      <c r="A196" s="3" t="s">
        <v>157</v>
      </c>
      <c r="B196" s="3"/>
      <c r="C196" s="3"/>
      <c r="D196" s="3"/>
      <c r="E196" s="8">
        <v>76001606</v>
      </c>
      <c r="F196" s="38">
        <v>5000</v>
      </c>
      <c r="G196" s="30">
        <v>4715</v>
      </c>
      <c r="H196" s="6">
        <f t="shared" si="39"/>
        <v>5.7000000000000051E-2</v>
      </c>
      <c r="I196" s="30">
        <f t="shared" si="34"/>
        <v>424.34999999999997</v>
      </c>
      <c r="J196" s="30">
        <f t="shared" si="35"/>
        <v>228.67750000000001</v>
      </c>
      <c r="K196" s="30">
        <f t="shared" si="36"/>
        <v>163.6105</v>
      </c>
      <c r="L196" s="30">
        <f t="shared" si="37"/>
        <v>131.077</v>
      </c>
      <c r="M196" s="30">
        <f t="shared" si="38"/>
        <v>109.85950000000001</v>
      </c>
    </row>
    <row r="197" spans="1:13" s="22" customFormat="1" x14ac:dyDescent="0.25">
      <c r="A197" s="3" t="s">
        <v>158</v>
      </c>
      <c r="B197" s="3"/>
      <c r="C197" s="3"/>
      <c r="D197" s="3"/>
      <c r="E197" s="8">
        <v>76001605</v>
      </c>
      <c r="F197" s="38">
        <v>3000</v>
      </c>
      <c r="G197" s="30">
        <v>2875</v>
      </c>
      <c r="H197" s="6">
        <f t="shared" si="39"/>
        <v>4.166666666666663E-2</v>
      </c>
      <c r="I197" s="30">
        <f t="shared" si="34"/>
        <v>258.75</v>
      </c>
      <c r="J197" s="30">
        <f t="shared" si="35"/>
        <v>139.4375</v>
      </c>
      <c r="K197" s="30">
        <f t="shared" si="36"/>
        <v>99.762500000000003</v>
      </c>
      <c r="L197" s="30">
        <f t="shared" si="37"/>
        <v>79.924999999999997</v>
      </c>
      <c r="M197" s="30">
        <f t="shared" si="38"/>
        <v>66.987499999999997</v>
      </c>
    </row>
    <row r="198" spans="1:13" s="22" customFormat="1" x14ac:dyDescent="0.25">
      <c r="A198" s="3" t="s">
        <v>159</v>
      </c>
      <c r="B198" s="3"/>
      <c r="C198" s="3"/>
      <c r="D198" s="3"/>
      <c r="E198" s="8">
        <v>76001601</v>
      </c>
      <c r="F198" s="38">
        <v>495</v>
      </c>
      <c r="G198" s="30">
        <v>463.75</v>
      </c>
      <c r="H198" s="6">
        <f t="shared" si="39"/>
        <v>6.3131313131313149E-2</v>
      </c>
      <c r="I198" s="30">
        <f t="shared" si="34"/>
        <v>41.737499999999997</v>
      </c>
      <c r="J198" s="30">
        <f t="shared" si="35"/>
        <v>22.491875</v>
      </c>
      <c r="K198" s="30">
        <f t="shared" si="36"/>
        <v>16.092124999999999</v>
      </c>
      <c r="L198" s="30">
        <f t="shared" si="37"/>
        <v>12.892249999999999</v>
      </c>
      <c r="M198" s="30">
        <f t="shared" si="38"/>
        <v>10.805375</v>
      </c>
    </row>
    <row r="199" spans="1:13" s="22" customFormat="1" x14ac:dyDescent="0.25">
      <c r="A199" s="3" t="s">
        <v>160</v>
      </c>
      <c r="B199" s="3"/>
      <c r="C199" s="3"/>
      <c r="D199" s="3"/>
      <c r="E199" s="8">
        <v>76001602</v>
      </c>
      <c r="F199" s="38">
        <v>1000</v>
      </c>
      <c r="G199" s="30">
        <v>948.75</v>
      </c>
      <c r="H199" s="6">
        <f t="shared" si="39"/>
        <v>5.1250000000000018E-2</v>
      </c>
      <c r="I199" s="30">
        <f t="shared" si="34"/>
        <v>85.387500000000003</v>
      </c>
      <c r="J199" s="30">
        <f t="shared" si="35"/>
        <v>46.014375000000001</v>
      </c>
      <c r="K199" s="30">
        <f t="shared" si="36"/>
        <v>32.921624999999999</v>
      </c>
      <c r="L199" s="30">
        <f t="shared" si="37"/>
        <v>26.375249999999998</v>
      </c>
      <c r="M199" s="30">
        <f t="shared" si="38"/>
        <v>22.105875000000001</v>
      </c>
    </row>
    <row r="200" spans="1:13" s="22" customFormat="1" x14ac:dyDescent="0.25">
      <c r="A200" s="3" t="s">
        <v>161</v>
      </c>
      <c r="B200" s="3"/>
      <c r="C200" s="3"/>
      <c r="D200" s="3"/>
      <c r="E200" s="8">
        <v>76001354</v>
      </c>
      <c r="F200" s="38">
        <v>185</v>
      </c>
      <c r="G200" s="30">
        <v>178.75</v>
      </c>
      <c r="H200" s="6">
        <f t="shared" si="39"/>
        <v>3.3783783783783772E-2</v>
      </c>
      <c r="I200" s="30">
        <f t="shared" si="34"/>
        <v>16.087499999999999</v>
      </c>
      <c r="J200" s="30">
        <f t="shared" si="35"/>
        <v>8.6693750000000005</v>
      </c>
      <c r="K200" s="30">
        <f t="shared" si="36"/>
        <v>6.2026250000000003</v>
      </c>
      <c r="L200" s="30">
        <f t="shared" si="37"/>
        <v>4.9692499999999997</v>
      </c>
      <c r="M200" s="30">
        <f t="shared" si="38"/>
        <v>4.1648750000000003</v>
      </c>
    </row>
    <row r="201" spans="1:13" s="22" customFormat="1" x14ac:dyDescent="0.25">
      <c r="A201" s="3" t="s">
        <v>162</v>
      </c>
      <c r="B201" s="3"/>
      <c r="C201" s="3"/>
      <c r="D201" s="3"/>
      <c r="E201" s="8">
        <v>70065601</v>
      </c>
      <c r="F201" s="38">
        <v>22</v>
      </c>
      <c r="G201" s="30">
        <v>21.25</v>
      </c>
      <c r="H201" s="6">
        <f t="shared" si="39"/>
        <v>3.4090909090909061E-2</v>
      </c>
      <c r="I201" s="30">
        <f t="shared" si="34"/>
        <v>1.9124999999999999</v>
      </c>
      <c r="J201" s="30">
        <f t="shared" si="35"/>
        <v>1.0306250000000001</v>
      </c>
      <c r="K201" s="30">
        <f t="shared" si="36"/>
        <v>0.737375</v>
      </c>
      <c r="L201" s="30">
        <f t="shared" si="37"/>
        <v>0.59075</v>
      </c>
      <c r="M201" s="30">
        <f t="shared" si="38"/>
        <v>0.49512500000000004</v>
      </c>
    </row>
    <row r="202" spans="1:13" s="22" customFormat="1" x14ac:dyDescent="0.25">
      <c r="A202" s="3" t="s">
        <v>163</v>
      </c>
      <c r="B202" s="3"/>
      <c r="C202" s="3"/>
      <c r="D202" s="3"/>
      <c r="E202" s="8">
        <v>45518001</v>
      </c>
      <c r="F202" s="38">
        <v>108</v>
      </c>
      <c r="G202" s="30">
        <v>57.5</v>
      </c>
      <c r="H202" s="6">
        <f t="shared" si="39"/>
        <v>0.46759259259259256</v>
      </c>
      <c r="I202" s="30">
        <f t="shared" si="34"/>
        <v>5.1749999999999998</v>
      </c>
      <c r="J202" s="30">
        <f t="shared" si="35"/>
        <v>2.7887500000000003</v>
      </c>
      <c r="K202" s="30">
        <f t="shared" si="36"/>
        <v>1.9952500000000002</v>
      </c>
      <c r="L202" s="30">
        <f t="shared" si="37"/>
        <v>1.5984999999999998</v>
      </c>
      <c r="M202" s="30">
        <f t="shared" si="38"/>
        <v>1.33975</v>
      </c>
    </row>
    <row r="203" spans="1:13" s="22" customFormat="1" x14ac:dyDescent="0.25">
      <c r="A203" s="3" t="s">
        <v>165</v>
      </c>
      <c r="B203" s="3"/>
      <c r="C203" s="3"/>
      <c r="D203" s="3"/>
      <c r="E203" s="8">
        <v>44574317</v>
      </c>
      <c r="F203" s="38">
        <v>181</v>
      </c>
      <c r="G203" s="30">
        <v>98.5</v>
      </c>
      <c r="H203" s="6">
        <f t="shared" si="39"/>
        <v>0.45580110497237569</v>
      </c>
      <c r="I203" s="30">
        <f t="shared" si="34"/>
        <v>8.8650000000000002</v>
      </c>
      <c r="J203" s="30">
        <f t="shared" si="35"/>
        <v>4.7772500000000004</v>
      </c>
      <c r="K203" s="30">
        <f t="shared" si="36"/>
        <v>3.4179500000000003</v>
      </c>
      <c r="L203" s="30">
        <f t="shared" si="37"/>
        <v>2.7382999999999997</v>
      </c>
      <c r="M203" s="30">
        <f t="shared" si="38"/>
        <v>2.2950500000000003</v>
      </c>
    </row>
    <row r="204" spans="1:13" s="22" customFormat="1" x14ac:dyDescent="0.25">
      <c r="A204" s="3" t="s">
        <v>166</v>
      </c>
      <c r="B204" s="3"/>
      <c r="C204" s="3"/>
      <c r="D204" s="3"/>
      <c r="E204" s="8">
        <v>45807115</v>
      </c>
      <c r="F204" s="38">
        <v>79</v>
      </c>
      <c r="G204" s="30">
        <v>42.63</v>
      </c>
      <c r="H204" s="6">
        <f t="shared" si="39"/>
        <v>0.46037974683544303</v>
      </c>
      <c r="I204" s="30">
        <f t="shared" si="34"/>
        <v>3.8367</v>
      </c>
      <c r="J204" s="30">
        <f t="shared" si="35"/>
        <v>2.067555</v>
      </c>
      <c r="K204" s="30">
        <f t="shared" si="36"/>
        <v>1.4792610000000002</v>
      </c>
      <c r="L204" s="30">
        <f t="shared" si="37"/>
        <v>1.185114</v>
      </c>
      <c r="M204" s="30">
        <f t="shared" si="38"/>
        <v>0.99327900000000013</v>
      </c>
    </row>
    <row r="205" spans="1:13" s="22" customFormat="1" x14ac:dyDescent="0.25">
      <c r="A205" s="3" t="s">
        <v>165</v>
      </c>
      <c r="B205" s="3"/>
      <c r="C205" s="3"/>
      <c r="D205" s="3"/>
      <c r="E205" s="8">
        <v>44574317</v>
      </c>
      <c r="F205" s="38">
        <v>181</v>
      </c>
      <c r="G205" s="30">
        <v>98.5</v>
      </c>
      <c r="H205" s="6">
        <f t="shared" si="39"/>
        <v>0.45580110497237569</v>
      </c>
      <c r="I205" s="30">
        <f t="shared" si="34"/>
        <v>8.8650000000000002</v>
      </c>
      <c r="J205" s="30">
        <f t="shared" si="35"/>
        <v>4.7772500000000004</v>
      </c>
      <c r="K205" s="30">
        <f t="shared" si="36"/>
        <v>3.4179500000000003</v>
      </c>
      <c r="L205" s="30">
        <f t="shared" si="37"/>
        <v>2.7382999999999997</v>
      </c>
      <c r="M205" s="30">
        <f t="shared" si="38"/>
        <v>2.2950500000000003</v>
      </c>
    </row>
    <row r="206" spans="1:13" s="22" customFormat="1" x14ac:dyDescent="0.25">
      <c r="A206" s="3" t="s">
        <v>166</v>
      </c>
      <c r="B206" s="3"/>
      <c r="C206" s="3"/>
      <c r="D206" s="3"/>
      <c r="E206" s="8">
        <v>45807115</v>
      </c>
      <c r="F206" s="38">
        <v>79</v>
      </c>
      <c r="G206" s="30">
        <v>42.63</v>
      </c>
      <c r="H206" s="6">
        <f t="shared" si="39"/>
        <v>0.46037974683544303</v>
      </c>
      <c r="I206" s="30">
        <f t="shared" si="34"/>
        <v>3.8367</v>
      </c>
      <c r="J206" s="30">
        <f t="shared" si="35"/>
        <v>2.067555</v>
      </c>
      <c r="K206" s="30">
        <f t="shared" si="36"/>
        <v>1.4792610000000002</v>
      </c>
      <c r="L206" s="30">
        <f t="shared" si="37"/>
        <v>1.185114</v>
      </c>
      <c r="M206" s="30">
        <f t="shared" si="38"/>
        <v>0.99327900000000013</v>
      </c>
    </row>
    <row r="207" spans="1:13" s="22" customFormat="1" x14ac:dyDescent="0.25">
      <c r="A207" s="3" t="s">
        <v>167</v>
      </c>
      <c r="B207" s="3"/>
      <c r="C207" s="3"/>
      <c r="D207" s="3"/>
      <c r="E207" s="8">
        <v>45643801</v>
      </c>
      <c r="F207" s="38">
        <v>48.2</v>
      </c>
      <c r="G207" s="30">
        <v>27.63</v>
      </c>
      <c r="H207" s="6">
        <f t="shared" si="39"/>
        <v>0.42676348547717846</v>
      </c>
      <c r="I207" s="30">
        <f t="shared" si="34"/>
        <v>2.4866999999999999</v>
      </c>
      <c r="J207" s="30">
        <f t="shared" si="35"/>
        <v>1.340055</v>
      </c>
      <c r="K207" s="30">
        <f t="shared" si="36"/>
        <v>0.95876099999999997</v>
      </c>
      <c r="L207" s="30">
        <f t="shared" si="37"/>
        <v>0.76811399999999996</v>
      </c>
      <c r="M207" s="30">
        <f t="shared" si="38"/>
        <v>0.64377899999999999</v>
      </c>
    </row>
    <row r="208" spans="1:13" s="22" customFormat="1" x14ac:dyDescent="0.25">
      <c r="A208" s="3" t="s">
        <v>168</v>
      </c>
      <c r="B208" s="3"/>
      <c r="C208" s="3"/>
      <c r="D208" s="3"/>
      <c r="E208" s="8">
        <v>45643704</v>
      </c>
      <c r="F208" s="38">
        <v>102.7</v>
      </c>
      <c r="G208" s="30">
        <v>58.63</v>
      </c>
      <c r="H208" s="6">
        <f t="shared" si="39"/>
        <v>0.42911392405063287</v>
      </c>
      <c r="I208" s="30">
        <f t="shared" si="34"/>
        <v>5.2766999999999999</v>
      </c>
      <c r="J208" s="30">
        <f t="shared" si="35"/>
        <v>2.8435550000000003</v>
      </c>
      <c r="K208" s="30">
        <f t="shared" si="36"/>
        <v>2.0344610000000003</v>
      </c>
      <c r="L208" s="30">
        <f t="shared" si="37"/>
        <v>1.6299139999999999</v>
      </c>
      <c r="M208" s="30">
        <f t="shared" si="38"/>
        <v>1.366079</v>
      </c>
    </row>
    <row r="209" spans="1:13" s="22" customFormat="1" ht="30" x14ac:dyDescent="0.25">
      <c r="A209" s="4" t="s">
        <v>169</v>
      </c>
      <c r="B209" s="4"/>
      <c r="C209" s="4"/>
      <c r="D209" s="4"/>
      <c r="E209" s="45">
        <v>45643508</v>
      </c>
      <c r="F209" s="28">
        <v>106.7</v>
      </c>
      <c r="G209" s="30">
        <v>60.88</v>
      </c>
      <c r="H209" s="6">
        <f t="shared" si="39"/>
        <v>0.42942830365510776</v>
      </c>
      <c r="I209" s="30">
        <f t="shared" si="34"/>
        <v>5.4791999999999996</v>
      </c>
      <c r="J209" s="30">
        <f t="shared" si="35"/>
        <v>2.9526800000000004</v>
      </c>
      <c r="K209" s="30">
        <f t="shared" si="36"/>
        <v>2.112536</v>
      </c>
      <c r="L209" s="30">
        <f t="shared" si="37"/>
        <v>1.692464</v>
      </c>
      <c r="M209" s="30">
        <f t="shared" si="38"/>
        <v>1.4185040000000002</v>
      </c>
    </row>
    <row r="210" spans="1:13" s="22" customFormat="1" x14ac:dyDescent="0.25">
      <c r="A210" s="3" t="s">
        <v>170</v>
      </c>
      <c r="B210" s="3"/>
      <c r="C210" s="3"/>
      <c r="D210" s="3"/>
      <c r="E210" s="8">
        <v>45643703</v>
      </c>
      <c r="F210" s="38">
        <v>418.2</v>
      </c>
      <c r="G210" s="30">
        <v>238.38</v>
      </c>
      <c r="H210" s="6">
        <f t="shared" si="39"/>
        <v>0.4299856527977044</v>
      </c>
      <c r="I210" s="30">
        <f t="shared" si="34"/>
        <v>21.4542</v>
      </c>
      <c r="J210" s="30">
        <f t="shared" si="35"/>
        <v>11.56143</v>
      </c>
      <c r="K210" s="30">
        <f t="shared" si="36"/>
        <v>8.2717860000000005</v>
      </c>
      <c r="L210" s="30">
        <f t="shared" si="37"/>
        <v>6.6269639999999992</v>
      </c>
      <c r="M210" s="30">
        <f t="shared" si="38"/>
        <v>5.5542540000000002</v>
      </c>
    </row>
    <row r="211" spans="1:13" s="22" customFormat="1" ht="30" x14ac:dyDescent="0.25">
      <c r="A211" s="4" t="s">
        <v>171</v>
      </c>
      <c r="B211" s="4"/>
      <c r="C211" s="4"/>
      <c r="D211" s="4"/>
      <c r="E211" s="8">
        <v>45643507</v>
      </c>
      <c r="F211" s="38">
        <v>351</v>
      </c>
      <c r="G211" s="30">
        <v>200</v>
      </c>
      <c r="H211" s="6">
        <f t="shared" si="39"/>
        <v>0.43019943019943019</v>
      </c>
      <c r="I211" s="30">
        <f t="shared" si="34"/>
        <v>18</v>
      </c>
      <c r="J211" s="30">
        <f t="shared" si="35"/>
        <v>9.7000000000000011</v>
      </c>
      <c r="K211" s="30">
        <f t="shared" si="36"/>
        <v>6.94</v>
      </c>
      <c r="L211" s="30">
        <f t="shared" si="37"/>
        <v>5.56</v>
      </c>
      <c r="M211" s="30">
        <f t="shared" si="38"/>
        <v>4.66</v>
      </c>
    </row>
    <row r="212" spans="1:13" s="22" customFormat="1" x14ac:dyDescent="0.25">
      <c r="A212" s="3" t="s">
        <v>172</v>
      </c>
      <c r="B212" s="3"/>
      <c r="C212" s="3"/>
      <c r="D212" s="3"/>
      <c r="E212" s="8">
        <v>45643702</v>
      </c>
      <c r="F212" s="38">
        <v>418.2</v>
      </c>
      <c r="G212" s="30">
        <v>238.38</v>
      </c>
      <c r="H212" s="6">
        <f t="shared" si="39"/>
        <v>0.4299856527977044</v>
      </c>
      <c r="I212" s="30">
        <f t="shared" ref="I212:I246" si="40">G212*0.09</f>
        <v>21.4542</v>
      </c>
      <c r="J212" s="30">
        <f t="shared" ref="J212:J246" si="41">G212*0.0485</f>
        <v>11.56143</v>
      </c>
      <c r="K212" s="30">
        <f t="shared" ref="K212:K246" si="42">G212*0.0347</f>
        <v>8.2717860000000005</v>
      </c>
      <c r="L212" s="30">
        <f t="shared" ref="L212:L246" si="43">G212*0.0278</f>
        <v>6.6269639999999992</v>
      </c>
      <c r="M212" s="30">
        <f t="shared" ref="M212:M246" si="44">G212*0.0233</f>
        <v>5.5542540000000002</v>
      </c>
    </row>
    <row r="213" spans="1:13" s="22" customFormat="1" ht="30" x14ac:dyDescent="0.25">
      <c r="A213" s="4" t="s">
        <v>173</v>
      </c>
      <c r="B213" s="4"/>
      <c r="C213" s="4"/>
      <c r="D213" s="4"/>
      <c r="E213" s="45">
        <v>45643506</v>
      </c>
      <c r="F213" s="46">
        <v>351</v>
      </c>
      <c r="G213" s="30">
        <v>200</v>
      </c>
      <c r="H213" s="6">
        <f t="shared" si="39"/>
        <v>0.43019943019943019</v>
      </c>
      <c r="I213" s="30">
        <f t="shared" si="40"/>
        <v>18</v>
      </c>
      <c r="J213" s="30">
        <f t="shared" si="41"/>
        <v>9.7000000000000011</v>
      </c>
      <c r="K213" s="30">
        <f t="shared" si="42"/>
        <v>6.94</v>
      </c>
      <c r="L213" s="30">
        <f t="shared" si="43"/>
        <v>5.56</v>
      </c>
      <c r="M213" s="30">
        <f t="shared" si="44"/>
        <v>4.66</v>
      </c>
    </row>
    <row r="214" spans="1:13" s="22" customFormat="1" x14ac:dyDescent="0.25">
      <c r="A214" s="3" t="s">
        <v>174</v>
      </c>
      <c r="B214" s="3"/>
      <c r="C214" s="3"/>
      <c r="D214" s="3"/>
      <c r="E214" s="8">
        <v>45643701</v>
      </c>
      <c r="F214" s="38">
        <v>418.2</v>
      </c>
      <c r="G214" s="30">
        <v>238.38</v>
      </c>
      <c r="H214" s="6">
        <f t="shared" si="39"/>
        <v>0.4299856527977044</v>
      </c>
      <c r="I214" s="30">
        <f t="shared" si="40"/>
        <v>21.4542</v>
      </c>
      <c r="J214" s="30">
        <f t="shared" si="41"/>
        <v>11.56143</v>
      </c>
      <c r="K214" s="30">
        <f t="shared" si="42"/>
        <v>8.2717860000000005</v>
      </c>
      <c r="L214" s="30">
        <f t="shared" si="43"/>
        <v>6.6269639999999992</v>
      </c>
      <c r="M214" s="30">
        <f t="shared" si="44"/>
        <v>5.5542540000000002</v>
      </c>
    </row>
    <row r="215" spans="1:13" s="22" customFormat="1" ht="30" x14ac:dyDescent="0.25">
      <c r="A215" s="4" t="s">
        <v>175</v>
      </c>
      <c r="B215" s="4"/>
      <c r="C215" s="4"/>
      <c r="D215" s="4"/>
      <c r="E215" s="45">
        <v>45643505</v>
      </c>
      <c r="F215" s="46">
        <v>351</v>
      </c>
      <c r="G215" s="30">
        <v>200</v>
      </c>
      <c r="H215" s="6">
        <f t="shared" si="39"/>
        <v>0.43019943019943019</v>
      </c>
      <c r="I215" s="30">
        <f t="shared" si="40"/>
        <v>18</v>
      </c>
      <c r="J215" s="30">
        <f t="shared" si="41"/>
        <v>9.7000000000000011</v>
      </c>
      <c r="K215" s="30">
        <f t="shared" si="42"/>
        <v>6.94</v>
      </c>
      <c r="L215" s="30">
        <f t="shared" si="43"/>
        <v>5.56</v>
      </c>
      <c r="M215" s="30">
        <f t="shared" si="44"/>
        <v>4.66</v>
      </c>
    </row>
    <row r="216" spans="1:13" s="22" customFormat="1" x14ac:dyDescent="0.25">
      <c r="A216" s="3" t="s">
        <v>176</v>
      </c>
      <c r="B216" s="3"/>
      <c r="C216" s="3"/>
      <c r="D216" s="3"/>
      <c r="E216" s="8">
        <v>45639502</v>
      </c>
      <c r="F216" s="38">
        <v>30</v>
      </c>
      <c r="G216" s="30">
        <v>17.38</v>
      </c>
      <c r="H216" s="6">
        <f t="shared" si="39"/>
        <v>0.42066666666666674</v>
      </c>
      <c r="I216" s="30">
        <f t="shared" si="40"/>
        <v>1.5641999999999998</v>
      </c>
      <c r="J216" s="30">
        <f t="shared" si="41"/>
        <v>0.84292999999999996</v>
      </c>
      <c r="K216" s="30">
        <f t="shared" si="42"/>
        <v>0.60308600000000001</v>
      </c>
      <c r="L216" s="30">
        <f t="shared" si="43"/>
        <v>0.48316399999999993</v>
      </c>
      <c r="M216" s="30">
        <f t="shared" si="44"/>
        <v>0.40495399999999998</v>
      </c>
    </row>
    <row r="217" spans="1:13" s="22" customFormat="1" x14ac:dyDescent="0.25">
      <c r="A217" s="3" t="s">
        <v>177</v>
      </c>
      <c r="B217" s="3"/>
      <c r="C217" s="3"/>
      <c r="D217" s="3"/>
      <c r="E217" s="8">
        <v>44954102</v>
      </c>
      <c r="F217" s="38">
        <v>120</v>
      </c>
      <c r="G217" s="30">
        <v>63.75</v>
      </c>
      <c r="H217" s="6">
        <f t="shared" si="39"/>
        <v>0.46875</v>
      </c>
      <c r="I217" s="30">
        <f t="shared" si="40"/>
        <v>5.7374999999999998</v>
      </c>
      <c r="J217" s="30">
        <f t="shared" si="41"/>
        <v>3.0918749999999999</v>
      </c>
      <c r="K217" s="30">
        <f t="shared" si="42"/>
        <v>2.2121249999999999</v>
      </c>
      <c r="L217" s="30">
        <f t="shared" si="43"/>
        <v>1.7722499999999999</v>
      </c>
      <c r="M217" s="30">
        <f t="shared" si="44"/>
        <v>1.4853750000000001</v>
      </c>
    </row>
    <row r="218" spans="1:13" s="22" customFormat="1" x14ac:dyDescent="0.25">
      <c r="A218" s="3" t="s">
        <v>178</v>
      </c>
      <c r="B218" s="3"/>
      <c r="C218" s="3"/>
      <c r="D218" s="3"/>
      <c r="E218" s="8">
        <v>44954103</v>
      </c>
      <c r="F218" s="38">
        <v>120</v>
      </c>
      <c r="G218" s="30">
        <v>63.75</v>
      </c>
      <c r="H218" s="6">
        <f t="shared" si="39"/>
        <v>0.46875</v>
      </c>
      <c r="I218" s="30">
        <f t="shared" si="40"/>
        <v>5.7374999999999998</v>
      </c>
      <c r="J218" s="30">
        <f t="shared" si="41"/>
        <v>3.0918749999999999</v>
      </c>
      <c r="K218" s="30">
        <f t="shared" si="42"/>
        <v>2.2121249999999999</v>
      </c>
      <c r="L218" s="30">
        <f t="shared" si="43"/>
        <v>1.7722499999999999</v>
      </c>
      <c r="M218" s="30">
        <f t="shared" si="44"/>
        <v>1.4853750000000001</v>
      </c>
    </row>
    <row r="219" spans="1:13" s="22" customFormat="1" x14ac:dyDescent="0.25">
      <c r="A219" s="3" t="s">
        <v>167</v>
      </c>
      <c r="B219" s="3"/>
      <c r="C219" s="3"/>
      <c r="D219" s="3"/>
      <c r="E219" s="8">
        <v>45643801</v>
      </c>
      <c r="F219" s="38">
        <v>48.2</v>
      </c>
      <c r="G219" s="30">
        <v>27.63</v>
      </c>
      <c r="H219" s="6">
        <f t="shared" si="39"/>
        <v>0.42676348547717846</v>
      </c>
      <c r="I219" s="30">
        <f t="shared" si="40"/>
        <v>2.4866999999999999</v>
      </c>
      <c r="J219" s="30">
        <f t="shared" si="41"/>
        <v>1.340055</v>
      </c>
      <c r="K219" s="30">
        <f t="shared" si="42"/>
        <v>0.95876099999999997</v>
      </c>
      <c r="L219" s="30">
        <f t="shared" si="43"/>
        <v>0.76811399999999996</v>
      </c>
      <c r="M219" s="30">
        <f t="shared" si="44"/>
        <v>0.64377899999999999</v>
      </c>
    </row>
    <row r="220" spans="1:13" s="22" customFormat="1" x14ac:dyDescent="0.25">
      <c r="A220" s="3" t="s">
        <v>168</v>
      </c>
      <c r="B220" s="3"/>
      <c r="C220" s="3"/>
      <c r="D220" s="3"/>
      <c r="E220" s="8">
        <v>45643704</v>
      </c>
      <c r="F220" s="38">
        <v>102.7</v>
      </c>
      <c r="G220" s="30">
        <v>58.63</v>
      </c>
      <c r="H220" s="6">
        <f t="shared" si="39"/>
        <v>0.42911392405063287</v>
      </c>
      <c r="I220" s="30">
        <f t="shared" si="40"/>
        <v>5.2766999999999999</v>
      </c>
      <c r="J220" s="30">
        <f t="shared" si="41"/>
        <v>2.8435550000000003</v>
      </c>
      <c r="K220" s="30">
        <f t="shared" si="42"/>
        <v>2.0344610000000003</v>
      </c>
      <c r="L220" s="30">
        <f t="shared" si="43"/>
        <v>1.6299139999999999</v>
      </c>
      <c r="M220" s="30">
        <f t="shared" si="44"/>
        <v>1.366079</v>
      </c>
    </row>
    <row r="221" spans="1:13" s="22" customFormat="1" ht="30" x14ac:dyDescent="0.25">
      <c r="A221" s="4" t="s">
        <v>169</v>
      </c>
      <c r="B221" s="4"/>
      <c r="C221" s="4"/>
      <c r="D221" s="4"/>
      <c r="E221" s="45">
        <v>45643508</v>
      </c>
      <c r="F221" s="46">
        <v>106.7</v>
      </c>
      <c r="G221" s="30">
        <v>60.88</v>
      </c>
      <c r="H221" s="6">
        <f t="shared" si="39"/>
        <v>0.42942830365510776</v>
      </c>
      <c r="I221" s="30">
        <f t="shared" si="40"/>
        <v>5.4791999999999996</v>
      </c>
      <c r="J221" s="30">
        <f t="shared" si="41"/>
        <v>2.9526800000000004</v>
      </c>
      <c r="K221" s="30">
        <f t="shared" si="42"/>
        <v>2.112536</v>
      </c>
      <c r="L221" s="30">
        <f t="shared" si="43"/>
        <v>1.692464</v>
      </c>
      <c r="M221" s="30">
        <f t="shared" si="44"/>
        <v>1.4185040000000002</v>
      </c>
    </row>
    <row r="222" spans="1:13" s="22" customFormat="1" x14ac:dyDescent="0.25">
      <c r="A222" s="3" t="s">
        <v>170</v>
      </c>
      <c r="B222" s="3"/>
      <c r="C222" s="3"/>
      <c r="D222" s="3"/>
      <c r="E222" s="8">
        <v>45643703</v>
      </c>
      <c r="F222" s="38">
        <v>418.2</v>
      </c>
      <c r="G222" s="30">
        <v>238.38</v>
      </c>
      <c r="H222" s="6">
        <f t="shared" si="39"/>
        <v>0.4299856527977044</v>
      </c>
      <c r="I222" s="30">
        <f t="shared" si="40"/>
        <v>21.4542</v>
      </c>
      <c r="J222" s="30">
        <f t="shared" si="41"/>
        <v>11.56143</v>
      </c>
      <c r="K222" s="30">
        <f t="shared" si="42"/>
        <v>8.2717860000000005</v>
      </c>
      <c r="L222" s="30">
        <f t="shared" si="43"/>
        <v>6.6269639999999992</v>
      </c>
      <c r="M222" s="30">
        <f t="shared" si="44"/>
        <v>5.5542540000000002</v>
      </c>
    </row>
    <row r="223" spans="1:13" s="22" customFormat="1" ht="30" x14ac:dyDescent="0.25">
      <c r="A223" s="4" t="s">
        <v>171</v>
      </c>
      <c r="B223" s="4"/>
      <c r="C223" s="4"/>
      <c r="D223" s="4"/>
      <c r="E223" s="45">
        <v>45643507</v>
      </c>
      <c r="F223" s="46">
        <v>351</v>
      </c>
      <c r="G223" s="30">
        <v>200</v>
      </c>
      <c r="H223" s="6">
        <f t="shared" si="39"/>
        <v>0.43019943019943019</v>
      </c>
      <c r="I223" s="30">
        <f t="shared" si="40"/>
        <v>18</v>
      </c>
      <c r="J223" s="30">
        <f t="shared" si="41"/>
        <v>9.7000000000000011</v>
      </c>
      <c r="K223" s="30">
        <f t="shared" si="42"/>
        <v>6.94</v>
      </c>
      <c r="L223" s="30">
        <f t="shared" si="43"/>
        <v>5.56</v>
      </c>
      <c r="M223" s="30">
        <f t="shared" si="44"/>
        <v>4.66</v>
      </c>
    </row>
    <row r="224" spans="1:13" s="22" customFormat="1" x14ac:dyDescent="0.25">
      <c r="A224" s="3" t="s">
        <v>172</v>
      </c>
      <c r="B224" s="3"/>
      <c r="C224" s="3"/>
      <c r="D224" s="3"/>
      <c r="E224" s="8">
        <v>45643702</v>
      </c>
      <c r="F224" s="38">
        <v>418.2</v>
      </c>
      <c r="G224" s="30">
        <v>238.38</v>
      </c>
      <c r="H224" s="6">
        <f t="shared" si="39"/>
        <v>0.4299856527977044</v>
      </c>
      <c r="I224" s="30">
        <f t="shared" si="40"/>
        <v>21.4542</v>
      </c>
      <c r="J224" s="30">
        <f t="shared" si="41"/>
        <v>11.56143</v>
      </c>
      <c r="K224" s="30">
        <f t="shared" si="42"/>
        <v>8.2717860000000005</v>
      </c>
      <c r="L224" s="30">
        <f t="shared" si="43"/>
        <v>6.6269639999999992</v>
      </c>
      <c r="M224" s="30">
        <f t="shared" si="44"/>
        <v>5.5542540000000002</v>
      </c>
    </row>
    <row r="225" spans="1:16" s="22" customFormat="1" ht="30" x14ac:dyDescent="0.25">
      <c r="A225" s="4" t="s">
        <v>173</v>
      </c>
      <c r="B225" s="4"/>
      <c r="C225" s="4"/>
      <c r="D225" s="4"/>
      <c r="E225" s="45">
        <v>45643506</v>
      </c>
      <c r="F225" s="46">
        <v>351</v>
      </c>
      <c r="G225" s="30">
        <v>200</v>
      </c>
      <c r="H225" s="6">
        <f t="shared" si="39"/>
        <v>0.43019943019943019</v>
      </c>
      <c r="I225" s="30">
        <f t="shared" si="40"/>
        <v>18</v>
      </c>
      <c r="J225" s="30">
        <f t="shared" si="41"/>
        <v>9.7000000000000011</v>
      </c>
      <c r="K225" s="30">
        <f t="shared" si="42"/>
        <v>6.94</v>
      </c>
      <c r="L225" s="30">
        <f t="shared" si="43"/>
        <v>5.56</v>
      </c>
      <c r="M225" s="30">
        <f t="shared" si="44"/>
        <v>4.66</v>
      </c>
    </row>
    <row r="226" spans="1:16" s="22" customFormat="1" x14ac:dyDescent="0.25">
      <c r="A226" s="3" t="s">
        <v>174</v>
      </c>
      <c r="B226" s="3"/>
      <c r="C226" s="3"/>
      <c r="D226" s="3"/>
      <c r="E226" s="8">
        <v>45643701</v>
      </c>
      <c r="F226" s="38">
        <v>418.2</v>
      </c>
      <c r="G226" s="30">
        <v>238.38</v>
      </c>
      <c r="H226" s="6">
        <f t="shared" si="39"/>
        <v>0.4299856527977044</v>
      </c>
      <c r="I226" s="30">
        <f t="shared" si="40"/>
        <v>21.4542</v>
      </c>
      <c r="J226" s="30">
        <f t="shared" si="41"/>
        <v>11.56143</v>
      </c>
      <c r="K226" s="30">
        <f t="shared" si="42"/>
        <v>8.2717860000000005</v>
      </c>
      <c r="L226" s="30">
        <f t="shared" si="43"/>
        <v>6.6269639999999992</v>
      </c>
      <c r="M226" s="30">
        <f t="shared" si="44"/>
        <v>5.5542540000000002</v>
      </c>
    </row>
    <row r="227" spans="1:16" s="22" customFormat="1" ht="30" x14ac:dyDescent="0.25">
      <c r="A227" s="4" t="s">
        <v>175</v>
      </c>
      <c r="B227" s="4"/>
      <c r="C227" s="4"/>
      <c r="D227" s="4"/>
      <c r="E227" s="45">
        <v>45643505</v>
      </c>
      <c r="F227" s="46">
        <v>351</v>
      </c>
      <c r="G227" s="30">
        <v>200</v>
      </c>
      <c r="H227" s="6">
        <f t="shared" si="39"/>
        <v>0.43019943019943019</v>
      </c>
      <c r="I227" s="30">
        <f t="shared" si="40"/>
        <v>18</v>
      </c>
      <c r="J227" s="30">
        <f t="shared" si="41"/>
        <v>9.7000000000000011</v>
      </c>
      <c r="K227" s="30">
        <f t="shared" si="42"/>
        <v>6.94</v>
      </c>
      <c r="L227" s="30">
        <f t="shared" si="43"/>
        <v>5.56</v>
      </c>
      <c r="M227" s="30">
        <f t="shared" si="44"/>
        <v>4.66</v>
      </c>
    </row>
    <row r="228" spans="1:16" s="22" customFormat="1" x14ac:dyDescent="0.25">
      <c r="A228" s="3" t="s">
        <v>176</v>
      </c>
      <c r="B228" s="3"/>
      <c r="C228" s="3"/>
      <c r="D228" s="3"/>
      <c r="E228" s="8">
        <v>45639502</v>
      </c>
      <c r="F228" s="38">
        <v>30</v>
      </c>
      <c r="G228" s="30">
        <v>17.38</v>
      </c>
      <c r="H228" s="6">
        <f t="shared" si="39"/>
        <v>0.42066666666666674</v>
      </c>
      <c r="I228" s="30">
        <f t="shared" si="40"/>
        <v>1.5641999999999998</v>
      </c>
      <c r="J228" s="30">
        <f t="shared" si="41"/>
        <v>0.84292999999999996</v>
      </c>
      <c r="K228" s="30">
        <f t="shared" si="42"/>
        <v>0.60308600000000001</v>
      </c>
      <c r="L228" s="30">
        <f t="shared" si="43"/>
        <v>0.48316399999999993</v>
      </c>
      <c r="M228" s="30">
        <f t="shared" si="44"/>
        <v>0.40495399999999998</v>
      </c>
    </row>
    <row r="229" spans="1:16" s="22" customFormat="1" x14ac:dyDescent="0.25">
      <c r="A229" s="3" t="s">
        <v>177</v>
      </c>
      <c r="B229" s="3"/>
      <c r="C229" s="3"/>
      <c r="D229" s="3"/>
      <c r="E229" s="8">
        <v>44954102</v>
      </c>
      <c r="F229" s="38">
        <v>120</v>
      </c>
      <c r="G229" s="30">
        <v>63.75</v>
      </c>
      <c r="H229" s="6">
        <f t="shared" si="39"/>
        <v>0.46875</v>
      </c>
      <c r="I229" s="30">
        <f t="shared" si="40"/>
        <v>5.7374999999999998</v>
      </c>
      <c r="J229" s="30">
        <f t="shared" si="41"/>
        <v>3.0918749999999999</v>
      </c>
      <c r="K229" s="30">
        <f t="shared" si="42"/>
        <v>2.2121249999999999</v>
      </c>
      <c r="L229" s="30">
        <f t="shared" si="43"/>
        <v>1.7722499999999999</v>
      </c>
      <c r="M229" s="30">
        <f t="shared" si="44"/>
        <v>1.4853750000000001</v>
      </c>
    </row>
    <row r="230" spans="1:16" s="22" customFormat="1" x14ac:dyDescent="0.25">
      <c r="A230" s="3" t="s">
        <v>178</v>
      </c>
      <c r="B230" s="3"/>
      <c r="C230" s="3"/>
      <c r="D230" s="3"/>
      <c r="E230" s="8">
        <v>44954103</v>
      </c>
      <c r="F230" s="38">
        <v>120</v>
      </c>
      <c r="G230" s="30">
        <v>63.75</v>
      </c>
      <c r="H230" s="6">
        <f t="shared" si="39"/>
        <v>0.46875</v>
      </c>
      <c r="I230" s="30">
        <f t="shared" si="40"/>
        <v>5.7374999999999998</v>
      </c>
      <c r="J230" s="30">
        <f t="shared" si="41"/>
        <v>3.0918749999999999</v>
      </c>
      <c r="K230" s="30">
        <f t="shared" si="42"/>
        <v>2.2121249999999999</v>
      </c>
      <c r="L230" s="30">
        <f t="shared" si="43"/>
        <v>1.7722499999999999</v>
      </c>
      <c r="M230" s="30">
        <f t="shared" si="44"/>
        <v>1.4853750000000001</v>
      </c>
    </row>
    <row r="231" spans="1:16" x14ac:dyDescent="0.25">
      <c r="A231" s="22" t="s">
        <v>224</v>
      </c>
      <c r="B231" s="22"/>
      <c r="C231" s="22"/>
      <c r="D231" s="22"/>
      <c r="E231" s="39" t="s">
        <v>225</v>
      </c>
      <c r="F231" s="30">
        <v>599</v>
      </c>
      <c r="G231" s="30">
        <v>299</v>
      </c>
      <c r="H231" s="40">
        <f>G231/F231</f>
        <v>0.4991652754590985</v>
      </c>
      <c r="I231" s="30">
        <f t="shared" si="40"/>
        <v>26.91</v>
      </c>
      <c r="J231" s="30">
        <f t="shared" si="41"/>
        <v>14.5015</v>
      </c>
      <c r="K231" s="30">
        <f t="shared" si="42"/>
        <v>10.375300000000001</v>
      </c>
      <c r="L231" s="30">
        <f t="shared" si="43"/>
        <v>8.3121999999999989</v>
      </c>
      <c r="M231" s="30">
        <f t="shared" si="44"/>
        <v>6.9667000000000003</v>
      </c>
      <c r="N231" s="22"/>
      <c r="O231" s="22"/>
      <c r="P231" s="22"/>
    </row>
    <row r="232" spans="1:16" x14ac:dyDescent="0.25">
      <c r="A232" s="22" t="s">
        <v>209</v>
      </c>
      <c r="B232" s="22"/>
      <c r="C232" s="22"/>
      <c r="D232" s="22"/>
      <c r="E232" s="39" t="s">
        <v>226</v>
      </c>
      <c r="F232" s="30">
        <v>75</v>
      </c>
      <c r="G232" s="30">
        <v>54</v>
      </c>
      <c r="H232" s="40">
        <f t="shared" ref="H232:H246" si="45">G232/F232</f>
        <v>0.72</v>
      </c>
      <c r="I232" s="30">
        <f t="shared" si="40"/>
        <v>4.8599999999999994</v>
      </c>
      <c r="J232" s="30">
        <f t="shared" si="41"/>
        <v>2.6190000000000002</v>
      </c>
      <c r="K232" s="30">
        <f t="shared" si="42"/>
        <v>1.8738000000000001</v>
      </c>
      <c r="L232" s="30">
        <f t="shared" si="43"/>
        <v>1.5011999999999999</v>
      </c>
      <c r="M232" s="30">
        <f t="shared" si="44"/>
        <v>1.2582</v>
      </c>
      <c r="N232" s="22"/>
      <c r="O232" s="22"/>
      <c r="P232" s="22"/>
    </row>
    <row r="233" spans="1:16" x14ac:dyDescent="0.25">
      <c r="A233" s="22" t="s">
        <v>210</v>
      </c>
      <c r="B233" s="22"/>
      <c r="C233" s="22"/>
      <c r="D233" s="22"/>
      <c r="E233" s="39" t="s">
        <v>227</v>
      </c>
      <c r="F233" s="30">
        <v>299</v>
      </c>
      <c r="G233" s="30">
        <v>150</v>
      </c>
      <c r="H233" s="40">
        <f t="shared" si="45"/>
        <v>0.50167224080267558</v>
      </c>
      <c r="I233" s="30">
        <f t="shared" si="40"/>
        <v>13.5</v>
      </c>
      <c r="J233" s="30">
        <f t="shared" si="41"/>
        <v>7.2750000000000004</v>
      </c>
      <c r="K233" s="30">
        <f t="shared" si="42"/>
        <v>5.2050000000000001</v>
      </c>
      <c r="L233" s="30">
        <f t="shared" si="43"/>
        <v>4.17</v>
      </c>
      <c r="M233" s="30">
        <f t="shared" si="44"/>
        <v>3.4950000000000001</v>
      </c>
      <c r="N233" s="22"/>
      <c r="O233" s="22"/>
      <c r="P233" s="22"/>
    </row>
    <row r="234" spans="1:16" x14ac:dyDescent="0.25">
      <c r="A234" s="22" t="s">
        <v>211</v>
      </c>
      <c r="B234" s="22"/>
      <c r="C234" s="22"/>
      <c r="D234" s="22"/>
      <c r="E234" s="39" t="s">
        <v>228</v>
      </c>
      <c r="F234" s="30">
        <v>299</v>
      </c>
      <c r="G234" s="30">
        <v>150</v>
      </c>
      <c r="H234" s="40">
        <f t="shared" si="45"/>
        <v>0.50167224080267558</v>
      </c>
      <c r="I234" s="30">
        <f t="shared" si="40"/>
        <v>13.5</v>
      </c>
      <c r="J234" s="30">
        <f t="shared" si="41"/>
        <v>7.2750000000000004</v>
      </c>
      <c r="K234" s="30">
        <f t="shared" si="42"/>
        <v>5.2050000000000001</v>
      </c>
      <c r="L234" s="30">
        <f t="shared" si="43"/>
        <v>4.17</v>
      </c>
      <c r="M234" s="30">
        <f t="shared" si="44"/>
        <v>3.4950000000000001</v>
      </c>
      <c r="N234" s="22"/>
      <c r="O234" s="22"/>
      <c r="P234" s="22"/>
    </row>
    <row r="235" spans="1:16" x14ac:dyDescent="0.25">
      <c r="A235" s="22" t="s">
        <v>212</v>
      </c>
      <c r="B235" s="22"/>
      <c r="C235" s="22"/>
      <c r="D235" s="22"/>
      <c r="E235" s="39" t="s">
        <v>229</v>
      </c>
      <c r="F235" s="30">
        <v>180</v>
      </c>
      <c r="G235" s="30">
        <v>165</v>
      </c>
      <c r="H235" s="40">
        <f t="shared" si="45"/>
        <v>0.91666666666666663</v>
      </c>
      <c r="I235" s="30">
        <f t="shared" si="40"/>
        <v>14.85</v>
      </c>
      <c r="J235" s="30">
        <f t="shared" si="41"/>
        <v>8.0024999999999995</v>
      </c>
      <c r="K235" s="30">
        <f t="shared" si="42"/>
        <v>5.7255000000000003</v>
      </c>
      <c r="L235" s="30">
        <f t="shared" si="43"/>
        <v>4.5869999999999997</v>
      </c>
      <c r="M235" s="30">
        <f t="shared" si="44"/>
        <v>3.8445</v>
      </c>
      <c r="N235" s="22"/>
      <c r="O235" s="22"/>
      <c r="P235" s="22"/>
    </row>
    <row r="236" spans="1:16" x14ac:dyDescent="0.25">
      <c r="A236" s="22" t="s">
        <v>213</v>
      </c>
      <c r="B236" s="22"/>
      <c r="C236" s="22"/>
      <c r="D236" s="22"/>
      <c r="E236" s="39" t="s">
        <v>230</v>
      </c>
      <c r="F236" s="30">
        <v>63</v>
      </c>
      <c r="G236" s="30">
        <v>31</v>
      </c>
      <c r="H236" s="40">
        <f t="shared" si="45"/>
        <v>0.49206349206349204</v>
      </c>
      <c r="I236" s="30">
        <f t="shared" si="40"/>
        <v>2.79</v>
      </c>
      <c r="J236" s="30">
        <f t="shared" si="41"/>
        <v>1.5035000000000001</v>
      </c>
      <c r="K236" s="30">
        <f t="shared" si="42"/>
        <v>1.0757000000000001</v>
      </c>
      <c r="L236" s="30">
        <f t="shared" si="43"/>
        <v>0.8617999999999999</v>
      </c>
      <c r="M236" s="30">
        <f t="shared" si="44"/>
        <v>0.72230000000000005</v>
      </c>
      <c r="N236" s="22"/>
      <c r="O236" s="22"/>
      <c r="P236" s="22"/>
    </row>
    <row r="237" spans="1:16" x14ac:dyDescent="0.25">
      <c r="A237" s="22" t="s">
        <v>214</v>
      </c>
      <c r="B237" s="22"/>
      <c r="C237" s="22"/>
      <c r="D237" s="22"/>
      <c r="E237" s="39" t="s">
        <v>231</v>
      </c>
      <c r="F237" s="30">
        <v>90</v>
      </c>
      <c r="G237" s="30">
        <v>37.5</v>
      </c>
      <c r="H237" s="40">
        <f t="shared" si="45"/>
        <v>0.41666666666666669</v>
      </c>
      <c r="I237" s="30">
        <f t="shared" si="40"/>
        <v>3.375</v>
      </c>
      <c r="J237" s="30">
        <f t="shared" si="41"/>
        <v>1.8187500000000001</v>
      </c>
      <c r="K237" s="30">
        <f t="shared" si="42"/>
        <v>1.30125</v>
      </c>
      <c r="L237" s="30">
        <f t="shared" si="43"/>
        <v>1.0425</v>
      </c>
      <c r="M237" s="30">
        <f t="shared" si="44"/>
        <v>0.87375000000000003</v>
      </c>
      <c r="N237" s="22"/>
      <c r="O237" s="22"/>
      <c r="P237" s="22"/>
    </row>
    <row r="238" spans="1:16" x14ac:dyDescent="0.25">
      <c r="A238" s="22" t="s">
        <v>215</v>
      </c>
      <c r="B238" s="22"/>
      <c r="C238" s="22"/>
      <c r="D238" s="22"/>
      <c r="E238" s="39" t="s">
        <v>232</v>
      </c>
      <c r="F238" s="30">
        <v>40</v>
      </c>
      <c r="G238" s="30">
        <v>17</v>
      </c>
      <c r="H238" s="40">
        <f t="shared" si="45"/>
        <v>0.42499999999999999</v>
      </c>
      <c r="I238" s="30">
        <f t="shared" si="40"/>
        <v>1.53</v>
      </c>
      <c r="J238" s="30">
        <f t="shared" si="41"/>
        <v>0.82450000000000001</v>
      </c>
      <c r="K238" s="30">
        <f t="shared" si="42"/>
        <v>0.58989999999999998</v>
      </c>
      <c r="L238" s="30">
        <f t="shared" si="43"/>
        <v>0.47259999999999996</v>
      </c>
      <c r="M238" s="30">
        <f t="shared" si="44"/>
        <v>0.39610000000000001</v>
      </c>
      <c r="N238" s="22"/>
      <c r="O238" s="22"/>
      <c r="P238" s="22"/>
    </row>
    <row r="239" spans="1:16" x14ac:dyDescent="0.25">
      <c r="A239" s="22" t="s">
        <v>216</v>
      </c>
      <c r="B239" s="22"/>
      <c r="C239" s="22"/>
      <c r="D239" s="22"/>
      <c r="E239" s="39" t="s">
        <v>233</v>
      </c>
      <c r="F239" s="30">
        <v>140</v>
      </c>
      <c r="G239" s="30">
        <v>59.3</v>
      </c>
      <c r="H239" s="40">
        <f t="shared" si="45"/>
        <v>0.42357142857142854</v>
      </c>
      <c r="I239" s="30">
        <f t="shared" si="40"/>
        <v>5.3369999999999997</v>
      </c>
      <c r="J239" s="30">
        <f t="shared" si="41"/>
        <v>2.8760499999999998</v>
      </c>
      <c r="K239" s="30">
        <f t="shared" si="42"/>
        <v>2.0577100000000002</v>
      </c>
      <c r="L239" s="30">
        <f t="shared" si="43"/>
        <v>1.6485399999999999</v>
      </c>
      <c r="M239" s="30">
        <f t="shared" si="44"/>
        <v>1.3816900000000001</v>
      </c>
      <c r="N239" s="22"/>
      <c r="O239" s="22"/>
      <c r="P239" s="22"/>
    </row>
    <row r="240" spans="1:16" x14ac:dyDescent="0.25">
      <c r="A240" s="22" t="s">
        <v>217</v>
      </c>
      <c r="B240" s="22"/>
      <c r="C240" s="22"/>
      <c r="D240" s="22"/>
      <c r="E240" s="39" t="s">
        <v>234</v>
      </c>
      <c r="F240" s="30">
        <v>104</v>
      </c>
      <c r="G240" s="30">
        <v>44.2</v>
      </c>
      <c r="H240" s="40">
        <f t="shared" si="45"/>
        <v>0.42500000000000004</v>
      </c>
      <c r="I240" s="30">
        <f t="shared" si="40"/>
        <v>3.9780000000000002</v>
      </c>
      <c r="J240" s="30">
        <f t="shared" si="41"/>
        <v>2.1437000000000004</v>
      </c>
      <c r="K240" s="30">
        <f t="shared" si="42"/>
        <v>1.5337400000000001</v>
      </c>
      <c r="L240" s="30">
        <f t="shared" si="43"/>
        <v>1.2287600000000001</v>
      </c>
      <c r="M240" s="30">
        <f t="shared" si="44"/>
        <v>1.0298600000000002</v>
      </c>
      <c r="N240" s="22"/>
      <c r="O240" s="22"/>
      <c r="P240" s="22"/>
    </row>
    <row r="241" spans="1:16" x14ac:dyDescent="0.25">
      <c r="A241" s="22" t="s">
        <v>218</v>
      </c>
      <c r="B241" s="22"/>
      <c r="C241" s="22"/>
      <c r="D241" s="22"/>
      <c r="E241" s="39" t="s">
        <v>235</v>
      </c>
      <c r="F241" s="30">
        <v>160</v>
      </c>
      <c r="G241" s="30">
        <v>68</v>
      </c>
      <c r="H241" s="40">
        <f t="shared" si="45"/>
        <v>0.42499999999999999</v>
      </c>
      <c r="I241" s="30">
        <f t="shared" si="40"/>
        <v>6.12</v>
      </c>
      <c r="J241" s="30">
        <f t="shared" si="41"/>
        <v>3.298</v>
      </c>
      <c r="K241" s="30">
        <f t="shared" si="42"/>
        <v>2.3595999999999999</v>
      </c>
      <c r="L241" s="30">
        <f t="shared" si="43"/>
        <v>1.8903999999999999</v>
      </c>
      <c r="M241" s="30">
        <f t="shared" si="44"/>
        <v>1.5844</v>
      </c>
      <c r="N241" s="22"/>
      <c r="O241" s="22"/>
      <c r="P241" s="22"/>
    </row>
    <row r="242" spans="1:16" x14ac:dyDescent="0.25">
      <c r="A242" s="22" t="s">
        <v>219</v>
      </c>
      <c r="B242" s="22"/>
      <c r="C242" s="22"/>
      <c r="D242" s="22"/>
      <c r="E242" s="39" t="s">
        <v>236</v>
      </c>
      <c r="F242" s="30">
        <v>140</v>
      </c>
      <c r="G242" s="30">
        <v>59.3</v>
      </c>
      <c r="H242" s="40">
        <f t="shared" si="45"/>
        <v>0.42357142857142854</v>
      </c>
      <c r="I242" s="30">
        <f t="shared" si="40"/>
        <v>5.3369999999999997</v>
      </c>
      <c r="J242" s="30">
        <f t="shared" si="41"/>
        <v>2.8760499999999998</v>
      </c>
      <c r="K242" s="30">
        <f t="shared" si="42"/>
        <v>2.0577100000000002</v>
      </c>
      <c r="L242" s="30">
        <f t="shared" si="43"/>
        <v>1.6485399999999999</v>
      </c>
      <c r="M242" s="30">
        <f t="shared" si="44"/>
        <v>1.3816900000000001</v>
      </c>
      <c r="N242" s="22"/>
      <c r="O242" s="22"/>
      <c r="P242" s="22"/>
    </row>
    <row r="243" spans="1:16" x14ac:dyDescent="0.25">
      <c r="A243" s="22" t="s">
        <v>220</v>
      </c>
      <c r="B243" s="22"/>
      <c r="C243" s="22"/>
      <c r="D243" s="22"/>
      <c r="E243" s="39" t="s">
        <v>237</v>
      </c>
      <c r="F243" s="30">
        <v>104</v>
      </c>
      <c r="G243" s="30">
        <v>44.2</v>
      </c>
      <c r="H243" s="40">
        <f t="shared" si="45"/>
        <v>0.42500000000000004</v>
      </c>
      <c r="I243" s="30">
        <f t="shared" si="40"/>
        <v>3.9780000000000002</v>
      </c>
      <c r="J243" s="30">
        <f t="shared" si="41"/>
        <v>2.1437000000000004</v>
      </c>
      <c r="K243" s="30">
        <f t="shared" si="42"/>
        <v>1.5337400000000001</v>
      </c>
      <c r="L243" s="30">
        <f t="shared" si="43"/>
        <v>1.2287600000000001</v>
      </c>
      <c r="M243" s="30">
        <f t="shared" si="44"/>
        <v>1.0298600000000002</v>
      </c>
      <c r="N243" s="22"/>
      <c r="O243" s="22"/>
      <c r="P243" s="22"/>
    </row>
    <row r="244" spans="1:16" x14ac:dyDescent="0.25">
      <c r="A244" s="22" t="s">
        <v>221</v>
      </c>
      <c r="B244" s="22"/>
      <c r="C244" s="22"/>
      <c r="D244" s="22"/>
      <c r="E244" s="39" t="s">
        <v>238</v>
      </c>
      <c r="F244" s="30">
        <v>160</v>
      </c>
      <c r="G244" s="30">
        <v>68</v>
      </c>
      <c r="H244" s="40">
        <f t="shared" si="45"/>
        <v>0.42499999999999999</v>
      </c>
      <c r="I244" s="30">
        <f t="shared" si="40"/>
        <v>6.12</v>
      </c>
      <c r="J244" s="30">
        <f t="shared" si="41"/>
        <v>3.298</v>
      </c>
      <c r="K244" s="30">
        <f t="shared" si="42"/>
        <v>2.3595999999999999</v>
      </c>
      <c r="L244" s="30">
        <f t="shared" si="43"/>
        <v>1.8903999999999999</v>
      </c>
      <c r="M244" s="30">
        <f t="shared" si="44"/>
        <v>1.5844</v>
      </c>
      <c r="N244" s="22"/>
      <c r="O244" s="22"/>
      <c r="P244" s="22"/>
    </row>
    <row r="245" spans="1:16" x14ac:dyDescent="0.25">
      <c r="A245" s="22" t="s">
        <v>222</v>
      </c>
      <c r="B245" s="22"/>
      <c r="C245" s="22"/>
      <c r="D245" s="22"/>
      <c r="E245" s="39" t="s">
        <v>239</v>
      </c>
      <c r="F245" s="30">
        <v>140</v>
      </c>
      <c r="G245" s="30">
        <v>59.3</v>
      </c>
      <c r="H245" s="40">
        <f t="shared" si="45"/>
        <v>0.42357142857142854</v>
      </c>
      <c r="I245" s="30">
        <f t="shared" si="40"/>
        <v>5.3369999999999997</v>
      </c>
      <c r="J245" s="30">
        <f t="shared" si="41"/>
        <v>2.8760499999999998</v>
      </c>
      <c r="K245" s="30">
        <f t="shared" si="42"/>
        <v>2.0577100000000002</v>
      </c>
      <c r="L245" s="30">
        <f t="shared" si="43"/>
        <v>1.6485399999999999</v>
      </c>
      <c r="M245" s="30">
        <f t="shared" si="44"/>
        <v>1.3816900000000001</v>
      </c>
      <c r="N245" s="22"/>
      <c r="O245" s="22"/>
      <c r="P245" s="22"/>
    </row>
    <row r="246" spans="1:16" x14ac:dyDescent="0.25">
      <c r="A246" s="22" t="s">
        <v>223</v>
      </c>
      <c r="B246" s="22"/>
      <c r="C246" s="22"/>
      <c r="D246" s="22"/>
      <c r="E246" s="39" t="s">
        <v>240</v>
      </c>
      <c r="F246" s="30">
        <v>104</v>
      </c>
      <c r="G246" s="30">
        <v>44.2</v>
      </c>
      <c r="H246" s="40">
        <f t="shared" si="45"/>
        <v>0.42500000000000004</v>
      </c>
      <c r="I246" s="30">
        <f t="shared" si="40"/>
        <v>3.9780000000000002</v>
      </c>
      <c r="J246" s="30">
        <f t="shared" si="41"/>
        <v>2.1437000000000004</v>
      </c>
      <c r="K246" s="30">
        <f t="shared" si="42"/>
        <v>1.5337400000000001</v>
      </c>
      <c r="L246" s="30">
        <f t="shared" si="43"/>
        <v>1.2287600000000001</v>
      </c>
      <c r="M246" s="30">
        <f t="shared" si="44"/>
        <v>1.0298600000000002</v>
      </c>
      <c r="N246" s="22"/>
      <c r="O246" s="22"/>
      <c r="P246" s="22"/>
    </row>
    <row r="247" spans="1:16" x14ac:dyDescent="0.25">
      <c r="L247" s="30" t="s">
        <v>241</v>
      </c>
    </row>
  </sheetData>
  <sheetProtection password="C730" sheet="1" objects="1" scenarios="1"/>
  <mergeCells count="5">
    <mergeCell ref="N27:P28"/>
    <mergeCell ref="I5:M6"/>
    <mergeCell ref="N5:P6"/>
    <mergeCell ref="A5:G6"/>
    <mergeCell ref="N22:P22"/>
  </mergeCells>
  <pageMargins left="0.25" right="0" top="0.75" bottom="0.75" header="0.3" footer="0.3"/>
  <pageSetup scale="42" fitToHeight="5" orientation="landscape" r:id="rId1"/>
  <headerFooter>
    <oddFooter>&amp;L&amp;F&amp;R&amp;P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 of MS Pricing</vt:lpstr>
      <vt:lpstr>'ST of MS Pricing'!Print_Area</vt:lpstr>
      <vt:lpstr>'ST of MS Pricing'!Print_Titles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Dickerson</dc:creator>
  <cp:lastModifiedBy>Erika Weakley</cp:lastModifiedBy>
  <cp:lastPrinted>2016-02-23T01:27:59Z</cp:lastPrinted>
  <dcterms:created xsi:type="dcterms:W3CDTF">2014-03-05T15:48:36Z</dcterms:created>
  <dcterms:modified xsi:type="dcterms:W3CDTF">2016-03-22T21:53:18Z</dcterms:modified>
</cp:coreProperties>
</file>